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8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<sst xmlns="http://schemas.openxmlformats.org/spreadsheetml/2006/main" count="354" uniqueCount="129">
  <si>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</si>
  <si>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</si>
  <si>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</si>
  <si>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</si>
  <si>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</si>
  <si>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</si>
  <si>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</si>
  <si>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</si>
  <si>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</si>
  <si>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</si>
  <si>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Задолж-сть на 31.12.2017 г</t>
  </si>
  <si>
    <t>Дата заключения договора</t>
  </si>
  <si>
    <t>Улица</t>
  </si>
  <si>
    <t>Дом</t>
  </si>
  <si>
    <t>Циолковского</t>
  </si>
  <si>
    <t>32\2</t>
  </si>
  <si>
    <t>01.09.2012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</si>
  <si>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</si>
  <si>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</si>
  <si>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</si>
  <si>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</si>
  <si>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</si>
  <si>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</si>
  <si>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</si>
  <si>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</si>
  <si>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</si>
  <si>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</si>
  <si>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</si>
  <si>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</si>
  <si>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</si>
  <si>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</si>
  <si>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</si>
  <si>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</si>
  <si>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</si>
  <si>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</si>
  <si>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</si>
  <si>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</si>
  <si>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ХВ снабжение (СОИД)</t>
  </si>
  <si>
    <t>Эл.снабжение (СОИД)</t>
  </si>
  <si>
    <t>Тепловая энергия  ГВС (СОИД)</t>
  </si>
  <si>
    <t>Теплоноситель ( 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</si>
  <si>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</si>
  <si>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</si>
  <si>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</si>
  <si>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</si>
  <si>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</si>
  <si>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Установка УУТЭ</t>
  </si>
  <si>
    <t>Май 2017</t>
  </si>
  <si>
    <t>Вид работ</t>
  </si>
  <si>
    <t>Место проведения работ</t>
  </si>
  <si>
    <t>Сумма</t>
  </si>
  <si>
    <t>смена светильников, датчиков движения, фотореле в подъездах</t>
  </si>
  <si>
    <t>Циолковского 32/2</t>
  </si>
  <si>
    <t>ИТОГО</t>
  </si>
  <si>
    <t>Июль 2017 г</t>
  </si>
  <si>
    <t xml:space="preserve">установка датчиков движения </t>
  </si>
  <si>
    <t>1,2,3,4,5-й подъезд</t>
  </si>
  <si>
    <t>ремонт мягкой кровли</t>
  </si>
  <si>
    <t>Кв 31,62</t>
  </si>
  <si>
    <t>Сентябрь 2017 г</t>
  </si>
  <si>
    <t>смена задвижки ф 50 мм, установка кранов ф 15,40 мм</t>
  </si>
  <si>
    <t>УУТЭ ГВС</t>
  </si>
  <si>
    <t>Ноябрь 2017 г</t>
  </si>
  <si>
    <t>2-й подъезд (кв. 76)</t>
  </si>
  <si>
    <t>Декабрь 2017 г</t>
  </si>
  <si>
    <t>смена трубопровода ф 25 мм</t>
  </si>
  <si>
    <t>подвал</t>
  </si>
  <si>
    <t>ВСЕГО</t>
  </si>
  <si>
    <t>Январь 2017 г</t>
  </si>
  <si>
    <t>т/о УУТЭ</t>
  </si>
  <si>
    <t>т/о УУЭЭ</t>
  </si>
  <si>
    <t>ремонт надподъездного освещения</t>
  </si>
  <si>
    <t>Под 2</t>
  </si>
  <si>
    <t>установка антимагнитной пломбы на э/счетчик</t>
  </si>
  <si>
    <t>кв. 35</t>
  </si>
  <si>
    <t>ремонт э/проводки в квартире</t>
  </si>
  <si>
    <t>кв.60</t>
  </si>
  <si>
    <t>ремонт ступеней входа в подъезд</t>
  </si>
  <si>
    <t>Под 3</t>
  </si>
  <si>
    <t>окраска фасада(удаление надписей)</t>
  </si>
  <si>
    <t>обход и осмотр подвала и инженерных коммуникаций</t>
  </si>
  <si>
    <t>Февраль 2017 г</t>
  </si>
  <si>
    <t>осмотр э/счетчика и установка антимагнитной пломбы</t>
  </si>
  <si>
    <t>осмотр э/счетчика и смена ламп</t>
  </si>
  <si>
    <t>Под 1 эт 2</t>
  </si>
  <si>
    <t>Март 2017</t>
  </si>
  <si>
    <t>т/о УУТЭ ЦО и ГВС</t>
  </si>
  <si>
    <t>т/о общедомовых приборов учета электроэнергии</t>
  </si>
  <si>
    <t>ремонт эл. Освещения над подъездом (смена ламп)</t>
  </si>
  <si>
    <t>перенос электросчетчика</t>
  </si>
  <si>
    <t>установка пломб антимагнитных</t>
  </si>
  <si>
    <t>очистка от мусора воронок водосточных труб</t>
  </si>
  <si>
    <t>Апрель 2017</t>
  </si>
  <si>
    <t>ремонт электроосвещения в подъезде</t>
  </si>
  <si>
    <t>2-й подъезд 1-й этаж</t>
  </si>
  <si>
    <t>слив воды из системы</t>
  </si>
  <si>
    <t>закрытие отопительного периода</t>
  </si>
  <si>
    <t>установка замка на ЩР</t>
  </si>
  <si>
    <t>благоустройство придомовой территории (окраска деревьев и бордюров)</t>
  </si>
  <si>
    <t>Июнь 2017 г</t>
  </si>
  <si>
    <t>установка шарового крана ХВС</t>
  </si>
  <si>
    <t>кв.45</t>
  </si>
  <si>
    <t>ППР ВРУ</t>
  </si>
  <si>
    <t>смена автомата в ЩЭ, установка контрольного электросчетчика</t>
  </si>
  <si>
    <t>Кв 41</t>
  </si>
  <si>
    <t>Август 2017 г</t>
  </si>
  <si>
    <t>гидравлические испытания внутридомовой системы ЦО</t>
  </si>
  <si>
    <t>осмотр вентиляционных и дымовых каналов</t>
  </si>
  <si>
    <t>кв. 1,6,13,15,17,19,20,21,36,37,38,44,45,47,49,53,55,56,57,60,61,62,63,65,71,72,73,77</t>
  </si>
  <si>
    <t>очистка внутреннего ливнестока от мусора</t>
  </si>
  <si>
    <t xml:space="preserve">установка электросчетчика </t>
  </si>
  <si>
    <t>кв.16</t>
  </si>
  <si>
    <t>кв.2</t>
  </si>
  <si>
    <t>Октябрь 2017 г</t>
  </si>
  <si>
    <t>закрытие щитов этажных (установка навесных замков)</t>
  </si>
  <si>
    <t>кв. 41</t>
  </si>
  <si>
    <t>промывка системы ЦО</t>
  </si>
  <si>
    <t>установка муфты соединительной ф 20 мм</t>
  </si>
  <si>
    <t>кв. 1 ХВС п/п</t>
  </si>
  <si>
    <t>смена трубопровода ф 100 мм</t>
  </si>
  <si>
    <t>кв. 40-43</t>
  </si>
  <si>
    <t>кв. 72</t>
  </si>
  <si>
    <t>пусконаладочные работы УУТЭ</t>
  </si>
  <si>
    <t>ремонт и поверка оборудования (ПРЭМ, ВКТ — 7, КТСП — термопреобразователя)</t>
  </si>
  <si>
    <t>ликвидация воздушных пробок в стояках, устранение непрогрева системы ЦО</t>
  </si>
  <si>
    <t>кв. 19,22,25,28,31</t>
  </si>
  <si>
    <t>установка светильника в подъездах</t>
  </si>
  <si>
    <t>установка замка на ЩЭ</t>
  </si>
  <si>
    <t>1-й подъезд, 3-й этаж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</si>
</sst>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6" fontId="4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67">
          <cell r="E767">
            <v>30980.03</v>
          </cell>
          <cell r="F767">
            <v>-65698.13</v>
          </cell>
          <cell r="G767">
            <v>188847.36</v>
          </cell>
          <cell r="H767">
            <v>201579.82</v>
          </cell>
          <cell r="I767">
            <v>144195.47000000003</v>
          </cell>
          <cell r="J767">
            <v>-8313.780000000028</v>
          </cell>
          <cell r="K767">
            <v>18247.569999999978</v>
          </cell>
        </row>
        <row r="768"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4">
          <cell r="E774">
            <v>13581.02</v>
          </cell>
          <cell r="F774">
            <v>-46146.49</v>
          </cell>
          <cell r="G774">
            <v>65944.06000000001</v>
          </cell>
          <cell r="H774">
            <v>70594.28</v>
          </cell>
          <cell r="I774">
            <v>155492.44999999998</v>
          </cell>
          <cell r="J774">
            <v>-131044.65999999997</v>
          </cell>
          <cell r="K774">
            <v>8930.800000000017</v>
          </cell>
        </row>
        <row r="775">
          <cell r="E775">
            <v>11247.35</v>
          </cell>
          <cell r="F775">
            <v>-11247.35</v>
          </cell>
          <cell r="G775">
            <v>67673.42000000001</v>
          </cell>
          <cell r="H775">
            <v>72445.66</v>
          </cell>
          <cell r="I775">
            <v>67673.42000000001</v>
          </cell>
          <cell r="J775">
            <v>-6475.110000000008</v>
          </cell>
          <cell r="K775">
            <v>6475.110000000015</v>
          </cell>
        </row>
        <row r="776">
          <cell r="E776">
            <v>1558.02</v>
          </cell>
          <cell r="F776">
            <v>15560.51</v>
          </cell>
          <cell r="G776">
            <v>22557.840000000004</v>
          </cell>
          <cell r="H776">
            <v>24148.56</v>
          </cell>
          <cell r="I776">
            <v>10662.44</v>
          </cell>
          <cell r="J776">
            <v>29046.629999999997</v>
          </cell>
          <cell r="K776">
            <v>-32.69999999999709</v>
          </cell>
        </row>
        <row r="777">
          <cell r="E777">
            <v>1024.81</v>
          </cell>
          <cell r="F777">
            <v>-7770.48</v>
          </cell>
          <cell r="G777">
            <v>16918.339999999997</v>
          </cell>
          <cell r="H777">
            <v>18111.449999999997</v>
          </cell>
          <cell r="I777">
            <v>18553.320000000003</v>
          </cell>
          <cell r="J777">
            <v>-8212.350000000006</v>
          </cell>
          <cell r="K777">
            <v>-168.29999999999927</v>
          </cell>
        </row>
        <row r="778">
          <cell r="E778">
            <v>762.28</v>
          </cell>
          <cell r="F778">
            <v>-19739.28</v>
          </cell>
          <cell r="G778">
            <v>3834.8399999999997</v>
          </cell>
          <cell r="H778">
            <v>4105.25</v>
          </cell>
          <cell r="I778">
            <v>0</v>
          </cell>
          <cell r="J778">
            <v>-15634.029999999999</v>
          </cell>
          <cell r="K778">
            <v>491.8699999999999</v>
          </cell>
        </row>
        <row r="779">
          <cell r="E779">
            <v>22.61</v>
          </cell>
          <cell r="F779">
            <v>479.71</v>
          </cell>
          <cell r="G779">
            <v>112.80000000000003</v>
          </cell>
          <cell r="H779">
            <v>120.74000000000001</v>
          </cell>
          <cell r="I779">
            <v>0</v>
          </cell>
          <cell r="J779">
            <v>600.45</v>
          </cell>
          <cell r="K779">
            <v>14.670000000000016</v>
          </cell>
        </row>
        <row r="780">
          <cell r="E780">
            <v>5483.72</v>
          </cell>
          <cell r="F780">
            <v>-5483.72</v>
          </cell>
          <cell r="G780">
            <v>35716.52</v>
          </cell>
          <cell r="H780">
            <v>38235.20999999999</v>
          </cell>
          <cell r="I780">
            <v>35716.52</v>
          </cell>
          <cell r="J780">
            <v>-2965.030000000006</v>
          </cell>
          <cell r="K780">
            <v>2965.030000000006</v>
          </cell>
        </row>
        <row r="781">
          <cell r="E781">
            <v>2615.15</v>
          </cell>
          <cell r="F781">
            <v>-179148.03</v>
          </cell>
          <cell r="G781">
            <v>13158.739999999998</v>
          </cell>
          <cell r="H781">
            <v>14086.66</v>
          </cell>
          <cell r="I781">
            <v>72623.57772</v>
          </cell>
          <cell r="J781">
            <v>-237684.94772</v>
          </cell>
          <cell r="K781">
            <v>1687.2299999999977</v>
          </cell>
        </row>
        <row r="782">
          <cell r="E782">
            <v>680.15</v>
          </cell>
          <cell r="F782">
            <v>-40439.41</v>
          </cell>
          <cell r="G782">
            <v>3421.2799999999993</v>
          </cell>
          <cell r="H782">
            <v>3662.55</v>
          </cell>
          <cell r="I782">
            <v>0</v>
          </cell>
          <cell r="J782">
            <v>-36776.86</v>
          </cell>
          <cell r="K782">
            <v>438.8799999999992</v>
          </cell>
        </row>
        <row r="784">
          <cell r="E784">
            <v>10481.62</v>
          </cell>
          <cell r="F784">
            <v>-10450.61</v>
          </cell>
          <cell r="G784">
            <v>61815.89999999999</v>
          </cell>
          <cell r="H784">
            <v>66171.71999999999</v>
          </cell>
          <cell r="I784">
            <v>61815.89999999999</v>
          </cell>
          <cell r="J784">
            <v>-6094.790000000001</v>
          </cell>
          <cell r="K784">
            <v>6125.800000000003</v>
          </cell>
        </row>
        <row r="785">
          <cell r="E785">
            <v>81370.17</v>
          </cell>
          <cell r="F785">
            <v>-81370.17</v>
          </cell>
          <cell r="G785">
            <v>431419.49000000005</v>
          </cell>
          <cell r="H785">
            <v>437882.04999999993</v>
          </cell>
          <cell r="I785">
            <v>431419.49000000005</v>
          </cell>
          <cell r="J785">
            <v>-74907.6100000001</v>
          </cell>
          <cell r="K785">
            <v>74907.6100000001</v>
          </cell>
        </row>
        <row r="786">
          <cell r="E786">
            <v>170114.65</v>
          </cell>
          <cell r="F786">
            <v>-170114.65</v>
          </cell>
          <cell r="G786">
            <v>744639.46</v>
          </cell>
          <cell r="H786">
            <v>780458.6799999999</v>
          </cell>
          <cell r="I786">
            <v>744639.46</v>
          </cell>
          <cell r="J786">
            <v>-134295.43000000005</v>
          </cell>
          <cell r="K786">
            <v>134295.43000000005</v>
          </cell>
        </row>
        <row r="787">
          <cell r="E787">
            <v>0</v>
          </cell>
          <cell r="F787">
            <v>0</v>
          </cell>
          <cell r="G787">
            <v>11280.82</v>
          </cell>
          <cell r="H787">
            <v>10814.960000000001</v>
          </cell>
          <cell r="I787">
            <v>11280.82</v>
          </cell>
          <cell r="J787">
            <v>-465.85999999999876</v>
          </cell>
          <cell r="K787">
            <v>465.85999999999876</v>
          </cell>
        </row>
        <row r="788">
          <cell r="E788">
            <v>0</v>
          </cell>
          <cell r="F788">
            <v>0</v>
          </cell>
          <cell r="G788">
            <v>42941.80999999999</v>
          </cell>
          <cell r="H788">
            <v>41061.219999999994</v>
          </cell>
          <cell r="I788">
            <v>42941.80999999999</v>
          </cell>
          <cell r="J788">
            <v>-1880.5899999999965</v>
          </cell>
          <cell r="K788">
            <v>1880.5899999999965</v>
          </cell>
        </row>
        <row r="789">
          <cell r="E789">
            <v>0</v>
          </cell>
          <cell r="F789">
            <v>0</v>
          </cell>
          <cell r="G789">
            <v>20701.84</v>
          </cell>
          <cell r="H789">
            <v>17363.969999999998</v>
          </cell>
          <cell r="I789">
            <v>20701.84</v>
          </cell>
          <cell r="J789">
            <v>-3337.8700000000026</v>
          </cell>
          <cell r="K789">
            <v>3337.8700000000026</v>
          </cell>
        </row>
        <row r="790">
          <cell r="E790">
            <v>0</v>
          </cell>
          <cell r="F790">
            <v>0</v>
          </cell>
          <cell r="G790">
            <v>6518.2699999999995</v>
          </cell>
          <cell r="H790">
            <v>5267.700000000001</v>
          </cell>
          <cell r="I790">
            <v>6518.2699999999995</v>
          </cell>
          <cell r="J790">
            <v>-1250.5699999999988</v>
          </cell>
          <cell r="K790">
            <v>1250.5699999999988</v>
          </cell>
        </row>
        <row r="791">
          <cell r="E791">
            <v>2263.84</v>
          </cell>
          <cell r="F791">
            <v>-340.46</v>
          </cell>
          <cell r="G791">
            <v>14425.86</v>
          </cell>
          <cell r="H791">
            <v>15349.200000000003</v>
          </cell>
          <cell r="I791">
            <v>14425.86</v>
          </cell>
          <cell r="J791">
            <v>582.8800000000028</v>
          </cell>
          <cell r="K791">
            <v>1340.4999999999982</v>
          </cell>
        </row>
        <row r="792">
          <cell r="E792">
            <v>13034.3</v>
          </cell>
          <cell r="F792">
            <v>-13034.3</v>
          </cell>
          <cell r="G792">
            <v>77476.14</v>
          </cell>
          <cell r="H792">
            <v>82945.36</v>
          </cell>
          <cell r="I792">
            <v>77476.14</v>
          </cell>
          <cell r="J792">
            <v>-7565.080000000002</v>
          </cell>
          <cell r="K792">
            <v>7565.080000000002</v>
          </cell>
        </row>
        <row r="793">
          <cell r="E793">
            <v>14830</v>
          </cell>
          <cell r="F793">
            <v>-14830</v>
          </cell>
          <cell r="G793">
            <v>87915.44</v>
          </cell>
          <cell r="H793">
            <v>92695.54000000001</v>
          </cell>
          <cell r="I793">
            <v>87915.44</v>
          </cell>
          <cell r="J793">
            <v>-10049.899999999994</v>
          </cell>
          <cell r="K793">
            <v>10049.899999999994</v>
          </cell>
        </row>
        <row r="794">
          <cell r="E794">
            <v>14913.86</v>
          </cell>
          <cell r="F794">
            <v>-14913.86</v>
          </cell>
          <cell r="G794">
            <v>89839.31999999999</v>
          </cell>
          <cell r="H794">
            <v>96180.82999999999</v>
          </cell>
          <cell r="I794">
            <v>89839.31999999999</v>
          </cell>
          <cell r="J794">
            <v>-8572.350000000006</v>
          </cell>
          <cell r="K794">
            <v>8572.350000000006</v>
          </cell>
        </row>
        <row r="795">
          <cell r="E795">
            <v>6462.58</v>
          </cell>
          <cell r="F795">
            <v>-6462.58</v>
          </cell>
          <cell r="G795">
            <v>38435.81</v>
          </cell>
          <cell r="H795">
            <v>41997.000000000015</v>
          </cell>
          <cell r="I795">
            <v>38435.81</v>
          </cell>
          <cell r="J795">
            <v>-2901.389999999985</v>
          </cell>
          <cell r="K795">
            <v>2901.389999999985</v>
          </cell>
        </row>
        <row r="796">
          <cell r="E796">
            <v>3444.24</v>
          </cell>
          <cell r="F796">
            <v>-3444.24</v>
          </cell>
          <cell r="G796">
            <v>0</v>
          </cell>
          <cell r="H796">
            <v>709.1700000000001</v>
          </cell>
          <cell r="I796">
            <v>0</v>
          </cell>
          <cell r="J796">
            <v>-2735.0699999999997</v>
          </cell>
          <cell r="K796">
            <v>2735.0699999999997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5" zoomScaleNormal="75" workbookViewId="0" topLeftCell="A1">
      <selection activeCell="G44" sqref="G44"/>
    </sheetView>
  </sheetViews>
  <sheetFormatPr defaultColWidth="12.57421875" defaultRowHeight="12.75"/>
  <cols>
    <col min="1" max="1" width="4.421875" style="0" customWidth="1"/>
    <col min="2" max="2" width="24.8515625" style="0" customWidth="1"/>
    <col min="3" max="3" width="7.140625" style="0" customWidth="1"/>
    <col min="4" max="4" width="31.57421875" style="0" customWidth="1"/>
    <col min="5" max="5" width="17.28125" style="0" customWidth="1"/>
    <col min="6" max="6" width="18.140625" style="0" customWidth="1"/>
    <col min="7" max="7" width="24.140625" style="0" customWidth="1"/>
    <col min="8" max="8" width="18.8515625" style="0" customWidth="1"/>
    <col min="9" max="9" width="24.421875" style="0" customWidth="1"/>
    <col min="10" max="10" width="19.00390625" style="0" customWidth="1"/>
    <col min="11" max="11" width="19.421875" style="0" customWidth="1"/>
    <col min="12" max="12" width="17.8515625" style="0" customWidth="1"/>
    <col min="13" max="16384" width="11.57421875" style="0" customWidth="1"/>
  </cols>
  <sheetData>
    <row r="1" spans="1:12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24</v>
      </c>
      <c r="B5" s="5" t="s">
        <v>14</v>
      </c>
      <c r="C5" s="5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2</v>
      </c>
      <c r="B6" s="3"/>
      <c r="C6" s="3"/>
      <c r="D6" s="3" t="s">
        <v>17</v>
      </c>
      <c r="E6" s="4">
        <f>'[1]Лицевые счета домов свод'!E767</f>
        <v>30980.03</v>
      </c>
      <c r="F6" s="4">
        <f>'[1]Лицевые счета домов свод'!F767</f>
        <v>-65698.13</v>
      </c>
      <c r="G6" s="4">
        <f>'[1]Лицевые счета домов свод'!G767</f>
        <v>188847.36</v>
      </c>
      <c r="H6" s="4">
        <f>'[1]Лицевые счета домов свод'!H767</f>
        <v>201579.82</v>
      </c>
      <c r="I6" s="4">
        <f>'[1]Лицевые счета домов свод'!I767</f>
        <v>144195.47000000003</v>
      </c>
      <c r="J6" s="4">
        <f>'[1]Лицевые счета домов свод'!J767</f>
        <v>-8313.780000000028</v>
      </c>
      <c r="K6" s="4">
        <f>'[1]Лицевые счета домов свод'!K767</f>
        <v>18247.569999999978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свод'!E768</f>
        <v>0</v>
      </c>
      <c r="F7" s="4">
        <f>'[1]Лицевые счета домов свод'!F768</f>
        <v>0</v>
      </c>
      <c r="G7" s="4">
        <f>'[1]Лицевые счета домов свод'!G768</f>
        <v>0</v>
      </c>
      <c r="H7" s="4">
        <f>'[1]Лицевые счета домов свод'!H768</f>
        <v>0</v>
      </c>
      <c r="I7" s="4">
        <f>'[1]Лицевые счета домов свод'!I768</f>
        <v>0</v>
      </c>
      <c r="J7" s="4">
        <f>'[1]Лицевые счета домов свод'!J768</f>
        <v>0</v>
      </c>
      <c r="K7" s="4">
        <f>'[1]Лицевые счета домов свод'!K768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свод'!E769</f>
        <v>0</v>
      </c>
      <c r="F8" s="4">
        <f>'[1]Лицевые счета домов свод'!F769</f>
        <v>0</v>
      </c>
      <c r="G8" s="4">
        <f>'[1]Лицевые счета домов свод'!G769</f>
        <v>0</v>
      </c>
      <c r="H8" s="4">
        <f>'[1]Лицевые счета домов свод'!H769</f>
        <v>0</v>
      </c>
      <c r="I8" s="4">
        <f>'[1]Лицевые счета домов свод'!I769</f>
        <v>0</v>
      </c>
      <c r="J8" s="4">
        <f>'[1]Лицевые счета домов свод'!J769</f>
        <v>0</v>
      </c>
      <c r="K8" s="4">
        <f>'[1]Лицевые счета домов свод'!K769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свод'!E770</f>
        <v>0</v>
      </c>
      <c r="F9" s="4">
        <f>'[1]Лицевые счета домов свод'!F770</f>
        <v>0</v>
      </c>
      <c r="G9" s="4">
        <f>'[1]Лицевые счета домов свод'!G770</f>
        <v>0</v>
      </c>
      <c r="H9" s="4">
        <f>'[1]Лицевые счета домов свод'!H770</f>
        <v>0</v>
      </c>
      <c r="I9" s="4">
        <f>'[1]Лицевые счета домов свод'!I770</f>
        <v>0</v>
      </c>
      <c r="J9" s="4">
        <f>'[1]Лицевые счета домов свод'!J770</f>
        <v>0</v>
      </c>
      <c r="K9" s="4">
        <f>'[1]Лицевые счета домов свод'!K770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свод'!E771</f>
        <v>0</v>
      </c>
      <c r="F10" s="4">
        <f>'[1]Лицевые счета домов свод'!F771</f>
        <v>0</v>
      </c>
      <c r="G10" s="4">
        <f>'[1]Лицевые счета домов свод'!G771</f>
        <v>0</v>
      </c>
      <c r="H10" s="4">
        <f>'[1]Лицевые счета домов свод'!H771</f>
        <v>0</v>
      </c>
      <c r="I10" s="4">
        <f>'[1]Лицевые счета домов свод'!I771</f>
        <v>0</v>
      </c>
      <c r="J10" s="4">
        <f>'[1]Лицевые счета домов свод'!J771</f>
        <v>0</v>
      </c>
      <c r="K10" s="4">
        <f>'[1]Лицевые счета домов свод'!K771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свод'!E772</f>
        <v>0</v>
      </c>
      <c r="F11" s="4">
        <f>'[1]Лицевые счета домов свод'!F772</f>
        <v>0</v>
      </c>
      <c r="G11" s="4">
        <f>'[1]Лицевые счета домов свод'!G772</f>
        <v>0</v>
      </c>
      <c r="H11" s="4">
        <f>'[1]Лицевые счета домов свод'!H772</f>
        <v>0</v>
      </c>
      <c r="I11" s="4">
        <f>'[1]Лицевые счета домов свод'!I772</f>
        <v>0</v>
      </c>
      <c r="J11" s="4">
        <f>'[1]Лицевые счета домов свод'!J772</f>
        <v>0</v>
      </c>
      <c r="K11" s="4">
        <f>'[1]Лицевые счета домов свод'!K772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30980.03</v>
      </c>
      <c r="F12" s="4">
        <f>SUM(F6:F11)</f>
        <v>-65698.13</v>
      </c>
      <c r="G12" s="4">
        <f>SUM(G6:G11)</f>
        <v>188847.36</v>
      </c>
      <c r="H12" s="4">
        <f>SUM(H6:H11)</f>
        <v>201579.82</v>
      </c>
      <c r="I12" s="4">
        <f>SUM(I6:I11)</f>
        <v>144195.47000000003</v>
      </c>
      <c r="J12" s="4">
        <f>SUM(J6:J11)</f>
        <v>-8313.780000000028</v>
      </c>
      <c r="K12" s="4">
        <f>SUM(K6:K11)</f>
        <v>18247.569999999978</v>
      </c>
      <c r="L12" s="3"/>
    </row>
    <row r="13" spans="1:12" s="2" customFormat="1" ht="32.25" customHeight="1" hidden="1">
      <c r="A13" s="3"/>
      <c r="B13" s="3"/>
      <c r="C13" s="3"/>
      <c r="D13" s="7" t="s">
        <v>24</v>
      </c>
      <c r="E13" s="4">
        <f>'[1]Лицевые счета домов свод'!E774</f>
        <v>13581.02</v>
      </c>
      <c r="F13" s="4">
        <f>'[1]Лицевые счета домов свод'!F774</f>
        <v>-46146.49</v>
      </c>
      <c r="G13" s="4">
        <f>'[1]Лицевые счета домов свод'!G774</f>
        <v>65944.06000000001</v>
      </c>
      <c r="H13" s="4">
        <f>'[1]Лицевые счета домов свод'!H774</f>
        <v>70594.28</v>
      </c>
      <c r="I13" s="4">
        <f>'[1]Лицевые счета домов свод'!I774</f>
        <v>155492.44999999998</v>
      </c>
      <c r="J13" s="4">
        <f>'[1]Лицевые счета домов свод'!J774</f>
        <v>-131044.65999999997</v>
      </c>
      <c r="K13" s="4">
        <f>'[1]Лицевые счета домов свод'!K774</f>
        <v>8930.800000000017</v>
      </c>
      <c r="L13" s="3"/>
    </row>
    <row r="14" spans="1:12" s="2" customFormat="1" ht="27" customHeight="1" hidden="1">
      <c r="A14" s="3"/>
      <c r="B14" s="3"/>
      <c r="C14" s="3"/>
      <c r="D14" s="7" t="s">
        <v>25</v>
      </c>
      <c r="E14" s="4">
        <f>'[1]Лицевые счета домов свод'!E775</f>
        <v>11247.35</v>
      </c>
      <c r="F14" s="4">
        <f>'[1]Лицевые счета домов свод'!F775</f>
        <v>-11247.35</v>
      </c>
      <c r="G14" s="4">
        <f>'[1]Лицевые счета домов свод'!G775</f>
        <v>67673.42000000001</v>
      </c>
      <c r="H14" s="4">
        <f>'[1]Лицевые счета домов свод'!H775</f>
        <v>72445.66</v>
      </c>
      <c r="I14" s="4">
        <f>'[1]Лицевые счета домов свод'!I775</f>
        <v>67673.42000000001</v>
      </c>
      <c r="J14" s="4">
        <f>'[1]Лицевые счета домов свод'!J775</f>
        <v>-6475.110000000008</v>
      </c>
      <c r="K14" s="4">
        <f>'[1]Лицевые счета домов свод'!K775</f>
        <v>6475.110000000015</v>
      </c>
      <c r="L14" s="3"/>
    </row>
    <row r="15" spans="1:12" s="2" customFormat="1" ht="27.75" customHeight="1" hidden="1">
      <c r="A15" s="3"/>
      <c r="B15" s="3"/>
      <c r="C15" s="3"/>
      <c r="D15" s="7" t="s">
        <v>26</v>
      </c>
      <c r="E15" s="4">
        <f>'[1]Лицевые счета домов свод'!E776</f>
        <v>1558.02</v>
      </c>
      <c r="F15" s="4">
        <f>'[1]Лицевые счета домов свод'!F776</f>
        <v>15560.51</v>
      </c>
      <c r="G15" s="4">
        <f>'[1]Лицевые счета домов свод'!G776</f>
        <v>22557.840000000004</v>
      </c>
      <c r="H15" s="4">
        <f>'[1]Лицевые счета домов свод'!H776</f>
        <v>24148.56</v>
      </c>
      <c r="I15" s="4">
        <f>'[1]Лицевые счета домов свод'!I776</f>
        <v>10662.44</v>
      </c>
      <c r="J15" s="4">
        <f>'[1]Лицевые счета домов свод'!J776</f>
        <v>29046.629999999997</v>
      </c>
      <c r="K15" s="4">
        <f>'[1]Лицевые счета домов свод'!K776</f>
        <v>-32.69999999999709</v>
      </c>
      <c r="L15" s="3"/>
    </row>
    <row r="16" spans="1:12" s="2" customFormat="1" ht="27.75" customHeight="1" hidden="1">
      <c r="A16" s="3"/>
      <c r="B16" s="3"/>
      <c r="C16" s="3"/>
      <c r="D16" s="7" t="s">
        <v>27</v>
      </c>
      <c r="E16" s="4">
        <f>'[1]Лицевые счета домов свод'!E777</f>
        <v>1024.81</v>
      </c>
      <c r="F16" s="4">
        <f>'[1]Лицевые счета домов свод'!F777</f>
        <v>-7770.48</v>
      </c>
      <c r="G16" s="4">
        <f>'[1]Лицевые счета домов свод'!G777</f>
        <v>16918.339999999997</v>
      </c>
      <c r="H16" s="4">
        <f>'[1]Лицевые счета домов свод'!H777</f>
        <v>18111.449999999997</v>
      </c>
      <c r="I16" s="4">
        <f>'[1]Лицевые счета домов свод'!I777</f>
        <v>18553.320000000003</v>
      </c>
      <c r="J16" s="4">
        <f>'[1]Лицевые счета домов свод'!J777</f>
        <v>-8212.350000000006</v>
      </c>
      <c r="K16" s="4">
        <f>'[1]Лицевые счета домов свод'!K777</f>
        <v>-168.29999999999927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свод'!E778</f>
        <v>762.28</v>
      </c>
      <c r="F17" s="4">
        <f>'[1]Лицевые счета домов свод'!F778</f>
        <v>-19739.28</v>
      </c>
      <c r="G17" s="4">
        <f>'[1]Лицевые счета домов свод'!G778</f>
        <v>3834.8399999999997</v>
      </c>
      <c r="H17" s="4">
        <f>'[1]Лицевые счета домов свод'!H778</f>
        <v>4105.25</v>
      </c>
      <c r="I17" s="4">
        <f>'[1]Лицевые счета домов свод'!I778</f>
        <v>0</v>
      </c>
      <c r="J17" s="4">
        <f>'[1]Лицевые счета домов свод'!J778</f>
        <v>-15634.029999999999</v>
      </c>
      <c r="K17" s="4">
        <f>'[1]Лицевые счета домов свод'!K778</f>
        <v>491.8699999999999</v>
      </c>
      <c r="L17" s="3"/>
    </row>
    <row r="18" spans="1:12" s="2" customFormat="1" ht="32.25" customHeight="1" hidden="1">
      <c r="A18" s="3"/>
      <c r="B18" s="3"/>
      <c r="C18" s="3"/>
      <c r="D18" s="7" t="s">
        <v>29</v>
      </c>
      <c r="E18" s="4">
        <f>'[1]Лицевые счета домов свод'!E779</f>
        <v>22.61</v>
      </c>
      <c r="F18" s="4">
        <f>'[1]Лицевые счета домов свод'!F779</f>
        <v>479.71</v>
      </c>
      <c r="G18" s="4">
        <f>'[1]Лицевые счета домов свод'!G779</f>
        <v>112.80000000000003</v>
      </c>
      <c r="H18" s="4">
        <f>'[1]Лицевые счета домов свод'!H779</f>
        <v>120.74000000000001</v>
      </c>
      <c r="I18" s="4">
        <f>'[1]Лицевые счета домов свод'!I779</f>
        <v>0</v>
      </c>
      <c r="J18" s="4">
        <f>'[1]Лицевые счета домов свод'!J779</f>
        <v>600.45</v>
      </c>
      <c r="K18" s="4">
        <f>'[1]Лицевые счета домов свод'!K779</f>
        <v>14.670000000000016</v>
      </c>
      <c r="L18" s="3"/>
    </row>
    <row r="19" spans="1:12" s="2" customFormat="1" ht="48" customHeight="1" hidden="1">
      <c r="A19" s="3"/>
      <c r="B19" s="3"/>
      <c r="C19" s="3"/>
      <c r="D19" s="7" t="s">
        <v>30</v>
      </c>
      <c r="E19" s="4">
        <f>'[1]Лицевые счета домов свод'!E780</f>
        <v>5483.72</v>
      </c>
      <c r="F19" s="4">
        <f>'[1]Лицевые счета домов свод'!F780</f>
        <v>-5483.72</v>
      </c>
      <c r="G19" s="4">
        <f>'[1]Лицевые счета домов свод'!G780</f>
        <v>35716.52</v>
      </c>
      <c r="H19" s="4">
        <f>'[1]Лицевые счета домов свод'!H780</f>
        <v>38235.20999999999</v>
      </c>
      <c r="I19" s="4">
        <f>'[1]Лицевые счета домов свод'!I780</f>
        <v>35716.52</v>
      </c>
      <c r="J19" s="4">
        <f>'[1]Лицевые счета домов свод'!J780</f>
        <v>-2965.030000000006</v>
      </c>
      <c r="K19" s="4">
        <f>'[1]Лицевые счета домов свод'!K780</f>
        <v>2965.030000000006</v>
      </c>
      <c r="L19" s="3"/>
    </row>
    <row r="20" spans="1:12" s="2" customFormat="1" ht="18" customHeight="1" hidden="1">
      <c r="A20" s="3"/>
      <c r="B20" s="3"/>
      <c r="C20" s="3"/>
      <c r="D20" s="7" t="s">
        <v>31</v>
      </c>
      <c r="E20" s="4">
        <f>'[1]Лицевые счета домов свод'!E781</f>
        <v>2615.15</v>
      </c>
      <c r="F20" s="4">
        <f>'[1]Лицевые счета домов свод'!F781</f>
        <v>-179148.03</v>
      </c>
      <c r="G20" s="4">
        <f>'[1]Лицевые счета домов свод'!G781</f>
        <v>13158.739999999998</v>
      </c>
      <c r="H20" s="4">
        <f>'[1]Лицевые счета домов свод'!H781</f>
        <v>14086.66</v>
      </c>
      <c r="I20" s="4">
        <f>'[1]Лицевые счета домов свод'!I781</f>
        <v>72623.57772</v>
      </c>
      <c r="J20" s="4">
        <f>'[1]Лицевые счета домов свод'!J781</f>
        <v>-237684.94772</v>
      </c>
      <c r="K20" s="4">
        <f>'[1]Лицевые счета домов свод'!K781</f>
        <v>1687.2299999999977</v>
      </c>
      <c r="L20" s="3"/>
    </row>
    <row r="21" spans="1:12" s="2" customFormat="1" ht="31.5" customHeight="1" hidden="1">
      <c r="A21" s="3"/>
      <c r="B21" s="3"/>
      <c r="C21" s="3"/>
      <c r="D21" s="7" t="s">
        <v>32</v>
      </c>
      <c r="E21" s="4">
        <f>'[1]Лицевые счета домов свод'!E782</f>
        <v>680.15</v>
      </c>
      <c r="F21" s="4">
        <f>'[1]Лицевые счета домов свод'!F782</f>
        <v>-40439.41</v>
      </c>
      <c r="G21" s="4">
        <f>'[1]Лицевые счета домов свод'!G782</f>
        <v>3421.2799999999993</v>
      </c>
      <c r="H21" s="4">
        <f>'[1]Лицевые счета домов свод'!H782</f>
        <v>3662.55</v>
      </c>
      <c r="I21" s="4">
        <f>'[1]Лицевые счета домов свод'!I782</f>
        <v>0</v>
      </c>
      <c r="J21" s="4">
        <f>'[1]Лицевые счета домов свод'!J782</f>
        <v>-36776.86</v>
      </c>
      <c r="K21" s="4">
        <f>'[1]Лицевые счета домов свод'!K782</f>
        <v>438.8799999999992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36975.11</v>
      </c>
      <c r="F22" s="4">
        <f>SUM(F13:F21)</f>
        <v>-293934.54000000004</v>
      </c>
      <c r="G22" s="4">
        <f>SUM(G13:G21)</f>
        <v>229337.84000000003</v>
      </c>
      <c r="H22" s="4">
        <f>SUM(H13:H21)</f>
        <v>245510.36</v>
      </c>
      <c r="I22" s="8">
        <f>SUM(I13:I21)</f>
        <v>360721.72771999997</v>
      </c>
      <c r="J22" s="8">
        <f>SUM(J13:J21)</f>
        <v>-409145.90772</v>
      </c>
      <c r="K22" s="4">
        <f>SUM(K13:K21)</f>
        <v>20802.59000000004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свод'!E784</f>
        <v>10481.62</v>
      </c>
      <c r="F23" s="4">
        <f>'[1]Лицевые счета домов свод'!F784</f>
        <v>-10450.61</v>
      </c>
      <c r="G23" s="4">
        <f>'[1]Лицевые счета домов свод'!G784</f>
        <v>61815.89999999999</v>
      </c>
      <c r="H23" s="4">
        <f>'[1]Лицевые счета домов свод'!H784</f>
        <v>66171.71999999999</v>
      </c>
      <c r="I23" s="4">
        <f>'[1]Лицевые счета домов свод'!I784</f>
        <v>61815.89999999999</v>
      </c>
      <c r="J23" s="4">
        <f>'[1]Лицевые счета домов свод'!J784</f>
        <v>-6094.790000000001</v>
      </c>
      <c r="K23" s="4">
        <f>'[1]Лицевые счета домов свод'!K784</f>
        <v>6125.800000000003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свод'!E785</f>
        <v>81370.17</v>
      </c>
      <c r="F24" s="4">
        <f>'[1]Лицевые счета домов свод'!F785</f>
        <v>-81370.17</v>
      </c>
      <c r="G24" s="4">
        <f>'[1]Лицевые счета домов свод'!G785</f>
        <v>431419.49000000005</v>
      </c>
      <c r="H24" s="4">
        <f>'[1]Лицевые счета домов свод'!H785</f>
        <v>437882.04999999993</v>
      </c>
      <c r="I24" s="4">
        <f>'[1]Лицевые счета домов свод'!I785</f>
        <v>431419.49000000005</v>
      </c>
      <c r="J24" s="4">
        <f>'[1]Лицевые счета домов свод'!J785</f>
        <v>-74907.6100000001</v>
      </c>
      <c r="K24" s="4">
        <f>'[1]Лицевые счета домов свод'!K785</f>
        <v>74907.6100000001</v>
      </c>
      <c r="L24" s="3"/>
    </row>
    <row r="25" spans="1:12" s="2" customFormat="1" ht="12.75">
      <c r="A25" s="3"/>
      <c r="B25" s="3"/>
      <c r="C25" s="3"/>
      <c r="D25" s="3" t="s">
        <v>36</v>
      </c>
      <c r="E25" s="4">
        <f>'[1]Лицевые счета домов свод'!E786</f>
        <v>170114.65</v>
      </c>
      <c r="F25" s="4">
        <f>'[1]Лицевые счета домов свод'!F786</f>
        <v>-170114.65</v>
      </c>
      <c r="G25" s="4">
        <f>'[1]Лицевые счета домов свод'!G786</f>
        <v>744639.46</v>
      </c>
      <c r="H25" s="4">
        <f>'[1]Лицевые счета домов свод'!H786</f>
        <v>780458.6799999999</v>
      </c>
      <c r="I25" s="4">
        <f>'[1]Лицевые счета домов свод'!I786</f>
        <v>744639.46</v>
      </c>
      <c r="J25" s="4">
        <f>'[1]Лицевые счета домов свод'!J786</f>
        <v>-134295.43000000005</v>
      </c>
      <c r="K25" s="4">
        <f>'[1]Лицевые счета домов свод'!K786</f>
        <v>134295.43000000005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свод'!E787</f>
        <v>0</v>
      </c>
      <c r="F26" s="4">
        <f>'[1]Лицевые счета домов свод'!F787</f>
        <v>0</v>
      </c>
      <c r="G26" s="4">
        <f>'[1]Лицевые счета домов свод'!G787</f>
        <v>11280.82</v>
      </c>
      <c r="H26" s="4">
        <f>'[1]Лицевые счета домов свод'!H787</f>
        <v>10814.960000000001</v>
      </c>
      <c r="I26" s="4">
        <f>'[1]Лицевые счета домов свод'!I787</f>
        <v>11280.82</v>
      </c>
      <c r="J26" s="4">
        <f>'[1]Лицевые счета домов свод'!J787</f>
        <v>-465.85999999999876</v>
      </c>
      <c r="K26" s="4">
        <f>'[1]Лицевые счета домов свод'!K787</f>
        <v>465.85999999999876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свод'!E788</f>
        <v>0</v>
      </c>
      <c r="F27" s="4">
        <f>'[1]Лицевые счета домов свод'!F788</f>
        <v>0</v>
      </c>
      <c r="G27" s="4">
        <f>'[1]Лицевые счета домов свод'!G788</f>
        <v>42941.80999999999</v>
      </c>
      <c r="H27" s="4">
        <f>'[1]Лицевые счета домов свод'!H788</f>
        <v>41061.219999999994</v>
      </c>
      <c r="I27" s="4">
        <f>'[1]Лицевые счета домов свод'!I788</f>
        <v>42941.80999999999</v>
      </c>
      <c r="J27" s="4">
        <f>'[1]Лицевые счета домов свод'!J788</f>
        <v>-1880.5899999999965</v>
      </c>
      <c r="K27" s="4">
        <f>'[1]Лицевые счета домов свод'!K788</f>
        <v>1880.5899999999965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свод'!E789</f>
        <v>0</v>
      </c>
      <c r="F28" s="4">
        <f>'[1]Лицевые счета домов свод'!F789</f>
        <v>0</v>
      </c>
      <c r="G28" s="4">
        <f>'[1]Лицевые счета домов свод'!G789</f>
        <v>20701.84</v>
      </c>
      <c r="H28" s="4">
        <f>'[1]Лицевые счета домов свод'!H789</f>
        <v>17363.969999999998</v>
      </c>
      <c r="I28" s="4">
        <f>'[1]Лицевые счета домов свод'!I789</f>
        <v>20701.84</v>
      </c>
      <c r="J28" s="4">
        <f>'[1]Лицевые счета домов свод'!J789</f>
        <v>-3337.8700000000026</v>
      </c>
      <c r="K28" s="4">
        <f>'[1]Лицевые счета домов свод'!K789</f>
        <v>3337.8700000000026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свод'!E790</f>
        <v>0</v>
      </c>
      <c r="F29" s="4">
        <f>'[1]Лицевые счета домов свод'!F790</f>
        <v>0</v>
      </c>
      <c r="G29" s="4">
        <f>'[1]Лицевые счета домов свод'!G790</f>
        <v>6518.2699999999995</v>
      </c>
      <c r="H29" s="4">
        <f>'[1]Лицевые счета домов свод'!H790</f>
        <v>5267.700000000001</v>
      </c>
      <c r="I29" s="4">
        <f>'[1]Лицевые счета домов свод'!I790</f>
        <v>6518.2699999999995</v>
      </c>
      <c r="J29" s="4">
        <f>'[1]Лицевые счета домов свод'!J790</f>
        <v>-1250.5699999999988</v>
      </c>
      <c r="K29" s="4">
        <f>'[1]Лицевые счета домов свод'!K790</f>
        <v>1250.5699999999988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свод'!E791</f>
        <v>2263.84</v>
      </c>
      <c r="F30" s="4">
        <f>'[1]Лицевые счета домов свод'!F791</f>
        <v>-340.46</v>
      </c>
      <c r="G30" s="4">
        <f>'[1]Лицевые счета домов свод'!G791</f>
        <v>14425.86</v>
      </c>
      <c r="H30" s="4">
        <f>'[1]Лицевые счета домов свод'!H791</f>
        <v>15349.200000000003</v>
      </c>
      <c r="I30" s="4">
        <f>'[1]Лицевые счета домов свод'!I791</f>
        <v>14425.86</v>
      </c>
      <c r="J30" s="4">
        <f>'[1]Лицевые счета домов свод'!J791</f>
        <v>582.8800000000028</v>
      </c>
      <c r="K30" s="4">
        <f>'[1]Лицевые счета домов свод'!K791</f>
        <v>1340.4999999999982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свод'!E792</f>
        <v>13034.3</v>
      </c>
      <c r="F31" s="4">
        <f>'[1]Лицевые счета домов свод'!F792</f>
        <v>-13034.3</v>
      </c>
      <c r="G31" s="4">
        <f>'[1]Лицевые счета домов свод'!G792</f>
        <v>77476.14</v>
      </c>
      <c r="H31" s="4">
        <f>'[1]Лицевые счета домов свод'!H792</f>
        <v>82945.36</v>
      </c>
      <c r="I31" s="4">
        <f>'[1]Лицевые счета домов свод'!I792</f>
        <v>77476.14</v>
      </c>
      <c r="J31" s="4">
        <f>'[1]Лицевые счета домов свод'!J792</f>
        <v>-7565.080000000002</v>
      </c>
      <c r="K31" s="4">
        <f>'[1]Лицевые счета домов свод'!K792</f>
        <v>7565.080000000002</v>
      </c>
      <c r="L31" s="3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свод'!E793</f>
        <v>14830</v>
      </c>
      <c r="F32" s="4">
        <f>'[1]Лицевые счета домов свод'!F793</f>
        <v>-14830</v>
      </c>
      <c r="G32" s="4">
        <f>'[1]Лицевые счета домов свод'!G793</f>
        <v>87915.44</v>
      </c>
      <c r="H32" s="4">
        <f>'[1]Лицевые счета домов свод'!H793</f>
        <v>92695.54000000001</v>
      </c>
      <c r="I32" s="4">
        <f>'[1]Лицевые счета домов свод'!I793</f>
        <v>87915.44</v>
      </c>
      <c r="J32" s="4">
        <f>'[1]Лицевые счета домов свод'!J793</f>
        <v>-10049.899999999994</v>
      </c>
      <c r="K32" s="4">
        <f>'[1]Лицевые счета домов свод'!K793</f>
        <v>10049.899999999994</v>
      </c>
      <c r="L32" s="3"/>
    </row>
    <row r="33" spans="1:12" s="2" customFormat="1" ht="12.75" hidden="1">
      <c r="A33" s="3"/>
      <c r="B33" s="3"/>
      <c r="C33" s="3"/>
      <c r="D33" s="3" t="s">
        <v>44</v>
      </c>
      <c r="E33" s="4">
        <f>'[1]Лицевые счета домов свод'!E794</f>
        <v>14913.86</v>
      </c>
      <c r="F33" s="4">
        <f>'[1]Лицевые счета домов свод'!F794</f>
        <v>-14913.86</v>
      </c>
      <c r="G33" s="4">
        <f>'[1]Лицевые счета домов свод'!G794</f>
        <v>89839.31999999999</v>
      </c>
      <c r="H33" s="4">
        <f>'[1]Лицевые счета домов свод'!H794</f>
        <v>96180.82999999999</v>
      </c>
      <c r="I33" s="4">
        <f>'[1]Лицевые счета домов свод'!I794</f>
        <v>89839.31999999999</v>
      </c>
      <c r="J33" s="4">
        <f>'[1]Лицевые счета домов свод'!J794</f>
        <v>-8572.350000000006</v>
      </c>
      <c r="K33" s="4">
        <f>'[1]Лицевые счета домов свод'!K794</f>
        <v>8572.350000000006</v>
      </c>
      <c r="L33" s="3"/>
    </row>
    <row r="34" spans="1:12" s="2" customFormat="1" ht="12.75" hidden="1">
      <c r="A34" s="3"/>
      <c r="B34" s="3"/>
      <c r="C34" s="3"/>
      <c r="D34" s="3" t="s">
        <v>45</v>
      </c>
      <c r="E34" s="4">
        <f>'[1]Лицевые счета домов свод'!E795</f>
        <v>6462.58</v>
      </c>
      <c r="F34" s="4">
        <f>'[1]Лицевые счета домов свод'!F795</f>
        <v>-6462.58</v>
      </c>
      <c r="G34" s="4">
        <f>'[1]Лицевые счета домов свод'!G795</f>
        <v>38435.81</v>
      </c>
      <c r="H34" s="4">
        <f>'[1]Лицевые счета домов свод'!H795</f>
        <v>41997.000000000015</v>
      </c>
      <c r="I34" s="4">
        <f>'[1]Лицевые счета домов свод'!I795</f>
        <v>38435.81</v>
      </c>
      <c r="J34" s="4">
        <f>'[1]Лицевые счета домов свод'!J795</f>
        <v>-2901.389999999985</v>
      </c>
      <c r="K34" s="4">
        <f>'[1]Лицевые счета домов свод'!K795</f>
        <v>2901.389999999985</v>
      </c>
      <c r="L34" s="3"/>
    </row>
    <row r="35" spans="1:12" s="2" customFormat="1" ht="12.75" hidden="1">
      <c r="A35" s="3"/>
      <c r="B35" s="3"/>
      <c r="C35" s="3"/>
      <c r="D35" s="3" t="s">
        <v>46</v>
      </c>
      <c r="E35" s="4">
        <f>'[1]Лицевые счета домов свод'!E796</f>
        <v>3444.24</v>
      </c>
      <c r="F35" s="4">
        <f>'[1]Лицевые счета домов свод'!F796</f>
        <v>-3444.24</v>
      </c>
      <c r="G35" s="4">
        <f>'[1]Лицевые счета домов свод'!G796</f>
        <v>0</v>
      </c>
      <c r="H35" s="4">
        <f>'[1]Лицевые счета домов свод'!H796</f>
        <v>709.1700000000001</v>
      </c>
      <c r="I35" s="4">
        <f>'[1]Лицевые счета домов свод'!I796</f>
        <v>0</v>
      </c>
      <c r="J35" s="4">
        <f>'[1]Лицевые счета домов свод'!J796</f>
        <v>-2735.0699999999997</v>
      </c>
      <c r="K35" s="4">
        <f>'[1]Лицевые счета домов свод'!K796</f>
        <v>2735.0699999999997</v>
      </c>
      <c r="L35" s="3"/>
    </row>
    <row r="36" spans="1:12" s="2" customFormat="1" ht="15.75" customHeight="1">
      <c r="A36" s="3">
        <v>24</v>
      </c>
      <c r="B36" s="5" t="s">
        <v>14</v>
      </c>
      <c r="C36" s="5" t="s">
        <v>15</v>
      </c>
      <c r="D36" s="3"/>
      <c r="E36" s="4">
        <f>SUM(E23:E35)+E12+E22</f>
        <v>384870.4</v>
      </c>
      <c r="F36" s="4">
        <f>SUM(F23:F35)+F12+F22</f>
        <v>-674593.54</v>
      </c>
      <c r="G36" s="4">
        <f>SUM(G23:G35)+G12+G22</f>
        <v>2045595.36</v>
      </c>
      <c r="H36" s="4">
        <f>SUM(H23:H35)+H12+H22</f>
        <v>2135987.58</v>
      </c>
      <c r="I36" s="8">
        <f>SUM(I23:I35)+I12+I22</f>
        <v>2132327.35772</v>
      </c>
      <c r="J36" s="8">
        <f>SUM(J23:J35)+J12+J22</f>
        <v>-670933.3177200002</v>
      </c>
      <c r="K36" s="8">
        <f>SUM(K23:K35)+K12+K22</f>
        <v>294478.1800000001</v>
      </c>
      <c r="L36" s="5" t="s">
        <v>16</v>
      </c>
    </row>
    <row r="37" s="9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69"/>
  <sheetViews>
    <sheetView zoomScale="75" zoomScaleNormal="75" workbookViewId="0" topLeftCell="A1">
      <selection activeCell="G17" sqref="G17"/>
    </sheetView>
  </sheetViews>
  <sheetFormatPr defaultColWidth="12.57421875" defaultRowHeight="12.75"/>
  <cols>
    <col min="1" max="1" width="10.00390625" style="0" customWidth="1"/>
    <col min="2" max="2" width="40.421875" style="0" customWidth="1"/>
    <col min="3" max="3" width="25.140625" style="0" customWidth="1"/>
    <col min="4" max="4" width="33.421875" style="0" customWidth="1"/>
    <col min="5" max="5" width="19.8515625" style="0" customWidth="1"/>
    <col min="6" max="16384" width="11.57421875" style="0" customWidth="1"/>
  </cols>
  <sheetData>
    <row r="1" s="2" customFormat="1" ht="12.75"/>
    <row r="2" spans="1:5" s="11" customFormat="1" ht="18" customHeight="1">
      <c r="A2" s="10" t="s">
        <v>47</v>
      </c>
      <c r="B2" s="10"/>
      <c r="C2" s="10"/>
      <c r="D2" s="10"/>
      <c r="E2" s="10"/>
    </row>
    <row r="3" spans="1:5" s="2" customFormat="1" ht="12.75">
      <c r="A3" s="12" t="s">
        <v>1</v>
      </c>
      <c r="B3" s="13" t="s">
        <v>48</v>
      </c>
      <c r="C3" s="13" t="s">
        <v>2</v>
      </c>
      <c r="D3" s="13" t="s">
        <v>49</v>
      </c>
      <c r="E3" s="13" t="s">
        <v>50</v>
      </c>
    </row>
    <row r="4" spans="1:5" s="2" customFormat="1" ht="12.75">
      <c r="A4" s="5">
        <v>1</v>
      </c>
      <c r="B4" s="14" t="s">
        <v>51</v>
      </c>
      <c r="C4" s="12" t="s">
        <v>52</v>
      </c>
      <c r="D4" s="12"/>
      <c r="E4" s="12">
        <v>28258.74</v>
      </c>
    </row>
    <row r="5" spans="1:5" s="2" customFormat="1" ht="12.75" hidden="1">
      <c r="A5" s="5">
        <v>2</v>
      </c>
      <c r="B5" s="12"/>
      <c r="C5" s="12"/>
      <c r="D5" s="12"/>
      <c r="E5" s="12"/>
    </row>
    <row r="6" spans="1:5" s="2" customFormat="1" ht="12.75" hidden="1">
      <c r="A6" s="5">
        <v>3</v>
      </c>
      <c r="B6" s="12"/>
      <c r="C6" s="12"/>
      <c r="D6" s="12"/>
      <c r="E6" s="12"/>
    </row>
    <row r="7" spans="1:5" s="2" customFormat="1" ht="12.75" hidden="1">
      <c r="A7" s="5"/>
      <c r="B7" s="5" t="s">
        <v>53</v>
      </c>
      <c r="C7" s="5"/>
      <c r="D7" s="5"/>
      <c r="E7" s="5">
        <f>E4+E5+E6</f>
        <v>28258.74</v>
      </c>
    </row>
    <row r="8" spans="1:5" s="2" customFormat="1" ht="12.75" hidden="1">
      <c r="A8" s="3"/>
      <c r="B8" s="3"/>
      <c r="C8" s="3"/>
      <c r="D8" s="3"/>
      <c r="E8" s="3"/>
    </row>
    <row r="9" spans="1:5" s="2" customFormat="1" ht="18" customHeight="1">
      <c r="A9" s="13" t="s">
        <v>54</v>
      </c>
      <c r="B9" s="13"/>
      <c r="C9" s="13"/>
      <c r="D9" s="13"/>
      <c r="E9" s="13"/>
    </row>
    <row r="10" spans="1:5" s="2" customFormat="1" ht="12.75">
      <c r="A10" s="12" t="s">
        <v>1</v>
      </c>
      <c r="B10" s="13" t="s">
        <v>48</v>
      </c>
      <c r="C10" s="13" t="s">
        <v>2</v>
      </c>
      <c r="D10" s="13" t="s">
        <v>49</v>
      </c>
      <c r="E10" s="13" t="s">
        <v>50</v>
      </c>
    </row>
    <row r="11" spans="1:5" s="2" customFormat="1" ht="12.75">
      <c r="A11" s="5">
        <v>1</v>
      </c>
      <c r="B11" s="5" t="s">
        <v>55</v>
      </c>
      <c r="C11" s="5" t="s">
        <v>52</v>
      </c>
      <c r="D11" s="5" t="s">
        <v>56</v>
      </c>
      <c r="E11" s="5">
        <v>7195.1</v>
      </c>
    </row>
    <row r="12" spans="1:5" s="2" customFormat="1" ht="12.75">
      <c r="A12" s="5">
        <v>2</v>
      </c>
      <c r="B12" s="12" t="s">
        <v>57</v>
      </c>
      <c r="C12" s="12" t="s">
        <v>52</v>
      </c>
      <c r="D12" s="12" t="s">
        <v>58</v>
      </c>
      <c r="E12" s="12">
        <v>49209.95</v>
      </c>
    </row>
    <row r="13" spans="1:5" s="2" customFormat="1" ht="12.75" hidden="1">
      <c r="A13" s="5">
        <v>3</v>
      </c>
      <c r="B13" s="12"/>
      <c r="C13" s="12"/>
      <c r="D13" s="12"/>
      <c r="E13" s="12"/>
    </row>
    <row r="14" spans="1:5" s="2" customFormat="1" ht="12.75" hidden="1">
      <c r="A14" s="5">
        <v>4</v>
      </c>
      <c r="B14" s="5"/>
      <c r="C14" s="12"/>
      <c r="D14" s="5"/>
      <c r="E14" s="5"/>
    </row>
    <row r="15" spans="1:5" s="2" customFormat="1" ht="12.75" hidden="1">
      <c r="A15" s="5"/>
      <c r="B15" s="5" t="s">
        <v>53</v>
      </c>
      <c r="C15" s="5"/>
      <c r="D15" s="5"/>
      <c r="E15" s="5">
        <f>E12+E13+E14+E11</f>
        <v>56405.049999999996</v>
      </c>
    </row>
    <row r="16" spans="1:5" s="2" customFormat="1" ht="12.75" hidden="1">
      <c r="A16" s="3"/>
      <c r="B16" s="3"/>
      <c r="C16" s="3"/>
      <c r="D16" s="3"/>
      <c r="E16" s="3"/>
    </row>
    <row r="17" spans="1:5" s="2" customFormat="1" ht="18" customHeight="1">
      <c r="A17" s="13" t="s">
        <v>59</v>
      </c>
      <c r="B17" s="13"/>
      <c r="C17" s="13"/>
      <c r="D17" s="13"/>
      <c r="E17" s="13"/>
    </row>
    <row r="18" spans="1:5" s="2" customFormat="1" ht="12.75">
      <c r="A18" s="12" t="s">
        <v>1</v>
      </c>
      <c r="B18" s="13" t="s">
        <v>48</v>
      </c>
      <c r="C18" s="13" t="s">
        <v>2</v>
      </c>
      <c r="D18" s="13" t="s">
        <v>49</v>
      </c>
      <c r="E18" s="13" t="s">
        <v>50</v>
      </c>
    </row>
    <row r="19" spans="1:5" s="2" customFormat="1" ht="12.75">
      <c r="A19" s="5">
        <v>1</v>
      </c>
      <c r="B19" s="15" t="s">
        <v>60</v>
      </c>
      <c r="C19" s="5" t="s">
        <v>52</v>
      </c>
      <c r="D19" s="5" t="s">
        <v>61</v>
      </c>
      <c r="E19" s="5">
        <v>15995.26</v>
      </c>
    </row>
    <row r="20" spans="1:5" s="2" customFormat="1" ht="12.75" hidden="1">
      <c r="A20" s="5">
        <v>2</v>
      </c>
      <c r="B20" s="12"/>
      <c r="C20" s="12"/>
      <c r="D20" s="12"/>
      <c r="E20" s="12"/>
    </row>
    <row r="21" spans="1:5" s="2" customFormat="1" ht="12.75" hidden="1">
      <c r="A21" s="5">
        <v>3</v>
      </c>
      <c r="B21" s="12"/>
      <c r="C21" s="12"/>
      <c r="D21" s="12"/>
      <c r="E21" s="12"/>
    </row>
    <row r="22" spans="1:5" s="2" customFormat="1" ht="12.75" hidden="1">
      <c r="A22" s="5">
        <v>4</v>
      </c>
      <c r="B22" s="5"/>
      <c r="C22" s="5"/>
      <c r="D22" s="5"/>
      <c r="E22" s="5"/>
    </row>
    <row r="23" spans="1:5" s="2" customFormat="1" ht="12.75" hidden="1">
      <c r="A23" s="5"/>
      <c r="B23" s="5" t="s">
        <v>53</v>
      </c>
      <c r="C23" s="5"/>
      <c r="D23" s="5"/>
      <c r="E23" s="5">
        <f>E20+E21+E19+E22</f>
        <v>15995.26</v>
      </c>
    </row>
    <row r="24" spans="1:5" s="2" customFormat="1" ht="12.75" hidden="1">
      <c r="A24" s="3"/>
      <c r="B24" s="3"/>
      <c r="C24" s="3"/>
      <c r="D24" s="3"/>
      <c r="E24" s="3"/>
    </row>
    <row r="25" spans="1:5" s="2" customFormat="1" ht="19.5" customHeight="1">
      <c r="A25" s="13" t="s">
        <v>62</v>
      </c>
      <c r="B25" s="13"/>
      <c r="C25" s="13"/>
      <c r="D25" s="13"/>
      <c r="E25" s="13"/>
    </row>
    <row r="26" spans="1:5" s="2" customFormat="1" ht="12.75">
      <c r="A26" s="12" t="s">
        <v>1</v>
      </c>
      <c r="B26" s="13" t="s">
        <v>48</v>
      </c>
      <c r="C26" s="13" t="s">
        <v>2</v>
      </c>
      <c r="D26" s="13" t="s">
        <v>49</v>
      </c>
      <c r="E26" s="13" t="s">
        <v>50</v>
      </c>
    </row>
    <row r="27" spans="1:5" s="2" customFormat="1" ht="12.75">
      <c r="A27" s="5">
        <v>1</v>
      </c>
      <c r="B27" s="12" t="s">
        <v>57</v>
      </c>
      <c r="C27" s="12" t="s">
        <v>52</v>
      </c>
      <c r="D27" s="12" t="s">
        <v>63</v>
      </c>
      <c r="E27" s="12">
        <v>38625.41</v>
      </c>
    </row>
    <row r="28" spans="1:5" s="2" customFormat="1" ht="12.75" hidden="1">
      <c r="A28" s="5">
        <v>2</v>
      </c>
      <c r="B28" s="12"/>
      <c r="C28" s="12"/>
      <c r="D28" s="12"/>
      <c r="E28" s="12"/>
    </row>
    <row r="29" spans="1:5" s="2" customFormat="1" ht="12.75" hidden="1">
      <c r="A29" s="5">
        <v>3</v>
      </c>
      <c r="B29" s="12"/>
      <c r="C29" s="12"/>
      <c r="D29" s="12"/>
      <c r="E29" s="12"/>
    </row>
    <row r="30" spans="1:5" s="2" customFormat="1" ht="12.75" hidden="1">
      <c r="A30" s="5"/>
      <c r="B30" s="5" t="s">
        <v>53</v>
      </c>
      <c r="C30" s="5"/>
      <c r="D30" s="5"/>
      <c r="E30" s="5">
        <f>E28+E27+E29</f>
        <v>38625.41</v>
      </c>
    </row>
    <row r="31" spans="1:5" s="2" customFormat="1" ht="12.75" hidden="1">
      <c r="A31" s="3"/>
      <c r="B31" s="3"/>
      <c r="C31" s="3"/>
      <c r="D31" s="3"/>
      <c r="E31" s="3"/>
    </row>
    <row r="32" spans="1:5" s="2" customFormat="1" ht="12.75">
      <c r="A32" s="13" t="s">
        <v>64</v>
      </c>
      <c r="B32" s="13"/>
      <c r="C32" s="13"/>
      <c r="D32" s="13"/>
      <c r="E32" s="13"/>
    </row>
    <row r="33" spans="1:5" s="2" customFormat="1" ht="12.75">
      <c r="A33" s="12" t="s">
        <v>1</v>
      </c>
      <c r="B33" s="13" t="s">
        <v>48</v>
      </c>
      <c r="C33" s="13" t="s">
        <v>2</v>
      </c>
      <c r="D33" s="13" t="s">
        <v>49</v>
      </c>
      <c r="E33" s="13" t="s">
        <v>50</v>
      </c>
    </row>
    <row r="34" spans="1:5" s="2" customFormat="1" ht="12.75">
      <c r="A34" s="5">
        <v>1</v>
      </c>
      <c r="B34" s="5" t="s">
        <v>65</v>
      </c>
      <c r="C34" s="12" t="s">
        <v>52</v>
      </c>
      <c r="D34" s="5" t="s">
        <v>66</v>
      </c>
      <c r="E34" s="5">
        <v>4911.01</v>
      </c>
    </row>
    <row r="35" spans="1:5" s="2" customFormat="1" ht="12.75" hidden="1">
      <c r="A35" s="5">
        <v>2</v>
      </c>
      <c r="B35" s="12"/>
      <c r="C35" s="12"/>
      <c r="D35" s="12"/>
      <c r="E35" s="12"/>
    </row>
    <row r="36" spans="1:5" s="2" customFormat="1" ht="12.75" hidden="1">
      <c r="A36" s="5"/>
      <c r="B36" s="5" t="s">
        <v>53</v>
      </c>
      <c r="C36" s="5"/>
      <c r="D36" s="5"/>
      <c r="E36" s="5">
        <f>E34+E35</f>
        <v>4911.01</v>
      </c>
    </row>
    <row r="37" spans="1:5" s="2" customFormat="1" ht="12.75" hidden="1">
      <c r="A37" s="3"/>
      <c r="B37" s="3"/>
      <c r="C37" s="3"/>
      <c r="D37" s="3"/>
      <c r="E37" s="3"/>
    </row>
    <row r="38" spans="1:5" s="2" customFormat="1" ht="12.75" hidden="1">
      <c r="A38" s="13"/>
      <c r="B38" s="13"/>
      <c r="C38" s="13"/>
      <c r="D38" s="13"/>
      <c r="E38" s="13"/>
    </row>
    <row r="39" spans="1:5" s="2" customFormat="1" ht="12.75" hidden="1">
      <c r="A39" s="12" t="s">
        <v>1</v>
      </c>
      <c r="B39" s="13" t="s">
        <v>48</v>
      </c>
      <c r="C39" s="13" t="s">
        <v>2</v>
      </c>
      <c r="D39" s="13" t="s">
        <v>49</v>
      </c>
      <c r="E39" s="13" t="s">
        <v>50</v>
      </c>
    </row>
    <row r="40" spans="1:5" s="2" customFormat="1" ht="17.25" customHeight="1" hidden="1">
      <c r="A40" s="5">
        <v>1</v>
      </c>
      <c r="B40" s="12"/>
      <c r="C40" s="12"/>
      <c r="D40" s="5"/>
      <c r="E40" s="5"/>
    </row>
    <row r="41" spans="1:5" s="2" customFormat="1" ht="12.75" hidden="1">
      <c r="A41" s="5">
        <v>2</v>
      </c>
      <c r="B41" s="5"/>
      <c r="C41" s="12"/>
      <c r="D41" s="5"/>
      <c r="E41" s="5"/>
    </row>
    <row r="42" spans="1:5" s="2" customFormat="1" ht="12.75" hidden="1">
      <c r="A42" s="5"/>
      <c r="B42" s="5" t="s">
        <v>53</v>
      </c>
      <c r="C42" s="5"/>
      <c r="D42" s="5"/>
      <c r="E42" s="5">
        <f>E40+E41</f>
        <v>0</v>
      </c>
    </row>
    <row r="43" spans="1:5" s="2" customFormat="1" ht="12.75" hidden="1">
      <c r="A43" s="3"/>
      <c r="B43" s="3"/>
      <c r="C43" s="3"/>
      <c r="D43" s="3"/>
      <c r="E43" s="3"/>
    </row>
    <row r="44" spans="1:5" s="2" customFormat="1" ht="12.75" hidden="1">
      <c r="A44" s="13"/>
      <c r="B44" s="13"/>
      <c r="C44" s="13"/>
      <c r="D44" s="13"/>
      <c r="E44" s="13"/>
    </row>
    <row r="45" spans="1:5" s="2" customFormat="1" ht="12.75" hidden="1">
      <c r="A45" s="12" t="s">
        <v>1</v>
      </c>
      <c r="B45" s="13" t="s">
        <v>48</v>
      </c>
      <c r="C45" s="13" t="s">
        <v>2</v>
      </c>
      <c r="D45" s="13" t="s">
        <v>49</v>
      </c>
      <c r="E45" s="13" t="s">
        <v>50</v>
      </c>
    </row>
    <row r="46" spans="1:5" s="2" customFormat="1" ht="12.75" hidden="1">
      <c r="A46" s="5">
        <v>1</v>
      </c>
      <c r="B46" s="5"/>
      <c r="C46" s="12"/>
      <c r="D46" s="5"/>
      <c r="E46" s="5"/>
    </row>
    <row r="47" spans="1:5" s="2" customFormat="1" ht="12.75" hidden="1">
      <c r="A47" s="5">
        <v>2</v>
      </c>
      <c r="B47" s="12"/>
      <c r="C47" s="12"/>
      <c r="D47" s="12"/>
      <c r="E47" s="12"/>
    </row>
    <row r="48" spans="1:5" s="2" customFormat="1" ht="12.75" hidden="1">
      <c r="A48" s="5">
        <v>3</v>
      </c>
      <c r="B48" s="12"/>
      <c r="C48" s="12"/>
      <c r="D48" s="12"/>
      <c r="E48" s="12"/>
    </row>
    <row r="49" spans="1:5" s="2" customFormat="1" ht="12.75" hidden="1">
      <c r="A49" s="5">
        <v>4</v>
      </c>
      <c r="B49" s="12"/>
      <c r="C49" s="12"/>
      <c r="D49" s="12"/>
      <c r="E49" s="12"/>
    </row>
    <row r="50" spans="1:5" s="2" customFormat="1" ht="12.75" hidden="1">
      <c r="A50" s="5">
        <v>5</v>
      </c>
      <c r="B50" s="5"/>
      <c r="C50" s="12"/>
      <c r="D50" s="5"/>
      <c r="E50" s="5"/>
    </row>
    <row r="51" spans="1:5" s="2" customFormat="1" ht="12.75" hidden="1">
      <c r="A51" s="5"/>
      <c r="B51" s="5" t="s">
        <v>53</v>
      </c>
      <c r="C51" s="5"/>
      <c r="D51" s="5"/>
      <c r="E51" s="5">
        <f>E46+E47+E48+E49+E50</f>
        <v>0</v>
      </c>
    </row>
    <row r="52" spans="1:5" s="2" customFormat="1" ht="12.75" hidden="1">
      <c r="A52" s="13"/>
      <c r="B52" s="13"/>
      <c r="C52" s="13"/>
      <c r="D52" s="13"/>
      <c r="E52" s="13"/>
    </row>
    <row r="53" spans="1:5" s="2" customFormat="1" ht="12.75" hidden="1">
      <c r="A53" s="12" t="s">
        <v>1</v>
      </c>
      <c r="B53" s="13" t="s">
        <v>48</v>
      </c>
      <c r="C53" s="13" t="s">
        <v>2</v>
      </c>
      <c r="D53" s="13" t="s">
        <v>49</v>
      </c>
      <c r="E53" s="13" t="s">
        <v>50</v>
      </c>
    </row>
    <row r="54" spans="1:5" s="2" customFormat="1" ht="12.75" hidden="1">
      <c r="A54" s="5">
        <v>1</v>
      </c>
      <c r="B54" s="5"/>
      <c r="C54" s="5"/>
      <c r="D54" s="5"/>
      <c r="E54" s="5"/>
    </row>
    <row r="55" spans="1:5" s="2" customFormat="1" ht="12.75" hidden="1">
      <c r="A55" s="5">
        <v>2</v>
      </c>
      <c r="B55" s="12"/>
      <c r="C55" s="12"/>
      <c r="D55" s="12"/>
      <c r="E55" s="12"/>
    </row>
    <row r="56" spans="1:5" s="2" customFormat="1" ht="12.75" hidden="1">
      <c r="A56" s="5">
        <v>3</v>
      </c>
      <c r="B56" s="12"/>
      <c r="C56" s="12"/>
      <c r="D56" s="12"/>
      <c r="E56" s="12"/>
    </row>
    <row r="57" spans="1:5" s="2" customFormat="1" ht="12.75" hidden="1">
      <c r="A57" s="5">
        <v>4</v>
      </c>
      <c r="B57" s="12"/>
      <c r="C57" s="12"/>
      <c r="D57" s="12"/>
      <c r="E57" s="12"/>
    </row>
    <row r="58" spans="1:5" s="2" customFormat="1" ht="12.75" hidden="1">
      <c r="A58" s="5">
        <v>5</v>
      </c>
      <c r="B58" s="5"/>
      <c r="C58" s="5"/>
      <c r="D58" s="5"/>
      <c r="E58" s="5"/>
    </row>
    <row r="59" spans="1:5" s="2" customFormat="1" ht="12.75" hidden="1">
      <c r="A59" s="5"/>
      <c r="B59" s="5" t="s">
        <v>53</v>
      </c>
      <c r="C59" s="5"/>
      <c r="D59" s="5"/>
      <c r="E59" s="5">
        <f>E55+E56+E57+E54+E58</f>
        <v>0</v>
      </c>
    </row>
    <row r="60" spans="1:5" s="2" customFormat="1" ht="12.75" hidden="1">
      <c r="A60" s="13"/>
      <c r="B60" s="13"/>
      <c r="C60" s="13"/>
      <c r="D60" s="13"/>
      <c r="E60" s="13"/>
    </row>
    <row r="61" spans="1:5" s="2" customFormat="1" ht="12.75" hidden="1">
      <c r="A61" s="12" t="s">
        <v>1</v>
      </c>
      <c r="B61" s="13" t="s">
        <v>48</v>
      </c>
      <c r="C61" s="13" t="s">
        <v>2</v>
      </c>
      <c r="D61" s="13" t="s">
        <v>49</v>
      </c>
      <c r="E61" s="13" t="s">
        <v>50</v>
      </c>
    </row>
    <row r="62" spans="1:5" s="2" customFormat="1" ht="12.75" hidden="1">
      <c r="A62" s="5">
        <v>1</v>
      </c>
      <c r="B62" s="15"/>
      <c r="C62" s="12"/>
      <c r="D62" s="5"/>
      <c r="E62" s="5"/>
    </row>
    <row r="63" spans="1:5" s="2" customFormat="1" ht="12.75" hidden="1">
      <c r="A63" s="5">
        <v>2</v>
      </c>
      <c r="B63" s="12"/>
      <c r="C63" s="12"/>
      <c r="D63" s="12"/>
      <c r="E63" s="12"/>
    </row>
    <row r="64" spans="1:5" s="2" customFormat="1" ht="12.75" hidden="1">
      <c r="A64" s="5">
        <v>3</v>
      </c>
      <c r="B64" s="12"/>
      <c r="C64" s="12"/>
      <c r="D64" s="12"/>
      <c r="E64" s="12"/>
    </row>
    <row r="65" spans="1:5" s="2" customFormat="1" ht="12.75" hidden="1">
      <c r="A65" s="5">
        <v>4</v>
      </c>
      <c r="B65" s="12"/>
      <c r="C65" s="12"/>
      <c r="D65" s="12"/>
      <c r="E65" s="12"/>
    </row>
    <row r="66" spans="1:5" s="2" customFormat="1" ht="12.75" hidden="1">
      <c r="A66" s="5">
        <v>5</v>
      </c>
      <c r="B66" s="5"/>
      <c r="C66" s="12"/>
      <c r="D66" s="5"/>
      <c r="E66" s="5"/>
    </row>
    <row r="67" spans="1:5" s="2" customFormat="1" ht="12.75" hidden="1">
      <c r="A67" s="5"/>
      <c r="B67" s="5" t="s">
        <v>53</v>
      </c>
      <c r="C67" s="5"/>
      <c r="D67" s="5"/>
      <c r="E67" s="5">
        <f>E62+E63+E64+E65+E66</f>
        <v>0</v>
      </c>
    </row>
    <row r="68" spans="1:5" s="2" customFormat="1" ht="12.75" hidden="1">
      <c r="A68" s="3"/>
      <c r="B68" s="3"/>
      <c r="C68" s="3"/>
      <c r="D68" s="3"/>
      <c r="E68" s="3"/>
    </row>
    <row r="69" spans="1:5" s="2" customFormat="1" ht="12.75" hidden="1">
      <c r="A69" s="16"/>
      <c r="B69" s="16" t="s">
        <v>67</v>
      </c>
      <c r="C69" s="16"/>
      <c r="D69" s="16"/>
      <c r="E69" s="16">
        <f>E7+E15+E23+E30+E36+E42+E51+E59+E67</f>
        <v>144195.47</v>
      </c>
    </row>
    <row r="70" s="2" customFormat="1" ht="12.75" hidden="1"/>
    <row r="71" s="2" customFormat="1" ht="12.75"/>
    <row r="72" s="2" customFormat="1" ht="12.75"/>
  </sheetData>
  <sheetProtection selectLockedCells="1" selectUnlockedCells="1"/>
  <mergeCells count="9">
    <mergeCell ref="A2:E2"/>
    <mergeCell ref="A9:E9"/>
    <mergeCell ref="A17:E17"/>
    <mergeCell ref="A25:E25"/>
    <mergeCell ref="A32:E32"/>
    <mergeCell ref="A38:E38"/>
    <mergeCell ref="A44:E44"/>
    <mergeCell ref="A52:E52"/>
    <mergeCell ref="A60:E6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="75" zoomScaleNormal="75" workbookViewId="0" topLeftCell="A97">
      <selection activeCell="H109" sqref="H109"/>
    </sheetView>
  </sheetViews>
  <sheetFormatPr defaultColWidth="12.57421875" defaultRowHeight="12.75"/>
  <cols>
    <col min="1" max="1" width="10.00390625" style="17" customWidth="1"/>
    <col min="2" max="2" width="39.421875" style="18" customWidth="1"/>
    <col min="3" max="3" width="25.140625" style="17" customWidth="1"/>
    <col min="4" max="4" width="34.57421875" style="17" customWidth="1"/>
    <col min="5" max="5" width="19.8515625" style="17" customWidth="1"/>
    <col min="6" max="16384" width="11.57421875" style="17" customWidth="1"/>
  </cols>
  <sheetData>
    <row r="1" s="19" customFormat="1" ht="12.75">
      <c r="B1" s="20"/>
    </row>
    <row r="2" spans="1:5" s="19" customFormat="1" ht="18" customHeight="1">
      <c r="A2" s="12" t="s">
        <v>68</v>
      </c>
      <c r="B2" s="12"/>
      <c r="C2" s="12"/>
      <c r="D2" s="12"/>
      <c r="E2" s="12"/>
    </row>
    <row r="3" spans="1:5" s="19" customFormat="1" ht="12.75">
      <c r="A3" s="12" t="s">
        <v>1</v>
      </c>
      <c r="B3" s="12" t="s">
        <v>48</v>
      </c>
      <c r="C3" s="12" t="s">
        <v>2</v>
      </c>
      <c r="D3" s="12" t="s">
        <v>49</v>
      </c>
      <c r="E3" s="12" t="s">
        <v>50</v>
      </c>
    </row>
    <row r="4" spans="1:5" s="19" customFormat="1" ht="12.75">
      <c r="A4" s="6">
        <v>1</v>
      </c>
      <c r="B4" s="6" t="s">
        <v>69</v>
      </c>
      <c r="C4" s="6" t="s">
        <v>52</v>
      </c>
      <c r="D4" s="6"/>
      <c r="E4" s="6">
        <v>1374.32</v>
      </c>
    </row>
    <row r="5" spans="1:5" s="19" customFormat="1" ht="12.75">
      <c r="A5" s="6">
        <v>2</v>
      </c>
      <c r="B5" s="6" t="s">
        <v>70</v>
      </c>
      <c r="C5" s="6" t="s">
        <v>52</v>
      </c>
      <c r="D5" s="12"/>
      <c r="E5" s="12">
        <v>171.79</v>
      </c>
    </row>
    <row r="6" spans="1:5" s="19" customFormat="1" ht="12.75">
      <c r="A6" s="6">
        <v>3</v>
      </c>
      <c r="B6" s="12" t="s">
        <v>71</v>
      </c>
      <c r="C6" s="6" t="s">
        <v>52</v>
      </c>
      <c r="D6" s="12" t="s">
        <v>72</v>
      </c>
      <c r="E6" s="12">
        <v>573.75</v>
      </c>
    </row>
    <row r="7" spans="1:5" s="19" customFormat="1" ht="12.75">
      <c r="A7" s="6"/>
      <c r="B7" s="12" t="s">
        <v>73</v>
      </c>
      <c r="C7" s="6" t="s">
        <v>52</v>
      </c>
      <c r="D7" s="12" t="s">
        <v>74</v>
      </c>
      <c r="E7" s="12">
        <v>552.44</v>
      </c>
    </row>
    <row r="8" spans="1:5" s="19" customFormat="1" ht="12.75">
      <c r="A8" s="6">
        <v>4</v>
      </c>
      <c r="B8" s="6" t="s">
        <v>75</v>
      </c>
      <c r="C8" s="6" t="s">
        <v>52</v>
      </c>
      <c r="D8" s="6" t="s">
        <v>76</v>
      </c>
      <c r="E8" s="6">
        <v>561.63</v>
      </c>
    </row>
    <row r="9" spans="1:5" s="19" customFormat="1" ht="12.75">
      <c r="A9" s="6">
        <v>5</v>
      </c>
      <c r="B9" s="6" t="s">
        <v>77</v>
      </c>
      <c r="C9" s="6" t="s">
        <v>52</v>
      </c>
      <c r="D9" s="6" t="s">
        <v>78</v>
      </c>
      <c r="E9" s="6">
        <v>3562.44</v>
      </c>
    </row>
    <row r="10" spans="1:5" s="19" customFormat="1" ht="12.75">
      <c r="A10" s="6">
        <v>6</v>
      </c>
      <c r="B10" s="6" t="s">
        <v>79</v>
      </c>
      <c r="C10" s="6" t="s">
        <v>52</v>
      </c>
      <c r="D10" s="6"/>
      <c r="E10" s="6">
        <v>1668.35</v>
      </c>
    </row>
    <row r="11" spans="1:5" s="19" customFormat="1" ht="12.75" hidden="1">
      <c r="A11" s="6"/>
      <c r="B11" s="6" t="s">
        <v>80</v>
      </c>
      <c r="C11" s="6" t="s">
        <v>52</v>
      </c>
      <c r="D11" s="6"/>
      <c r="E11" s="6">
        <v>3140.9</v>
      </c>
    </row>
    <row r="12" spans="1:5" s="19" customFormat="1" ht="12.75" hidden="1">
      <c r="A12" s="6"/>
      <c r="B12" s="6" t="s">
        <v>53</v>
      </c>
      <c r="C12" s="6"/>
      <c r="D12" s="6"/>
      <c r="E12" s="6">
        <f>E4+E5+E6+E7+E8+E9+E10+E11</f>
        <v>11605.619999999999</v>
      </c>
    </row>
    <row r="13" spans="1:5" s="19" customFormat="1" ht="12.75" hidden="1">
      <c r="A13" s="7"/>
      <c r="B13" s="21"/>
      <c r="C13" s="7"/>
      <c r="D13" s="7"/>
      <c r="E13" s="7"/>
    </row>
    <row r="14" spans="1:5" s="19" customFormat="1" ht="18" customHeight="1">
      <c r="A14" s="12" t="s">
        <v>81</v>
      </c>
      <c r="B14" s="12"/>
      <c r="C14" s="12"/>
      <c r="D14" s="12"/>
      <c r="E14" s="12"/>
    </row>
    <row r="15" spans="1:5" s="19" customFormat="1" ht="12.75">
      <c r="A15" s="12" t="s">
        <v>1</v>
      </c>
      <c r="B15" s="12" t="s">
        <v>48</v>
      </c>
      <c r="C15" s="12" t="s">
        <v>2</v>
      </c>
      <c r="D15" s="12" t="s">
        <v>49</v>
      </c>
      <c r="E15" s="12" t="s">
        <v>50</v>
      </c>
    </row>
    <row r="16" spans="1:5" s="19" customFormat="1" ht="12.75">
      <c r="A16" s="6">
        <v>1</v>
      </c>
      <c r="B16" s="6" t="s">
        <v>69</v>
      </c>
      <c r="C16" s="6" t="s">
        <v>52</v>
      </c>
      <c r="D16" s="6"/>
      <c r="E16" s="6">
        <v>1374.32</v>
      </c>
    </row>
    <row r="17" spans="1:5" s="19" customFormat="1" ht="31.5" customHeight="1">
      <c r="A17" s="6">
        <v>2</v>
      </c>
      <c r="B17" s="6" t="s">
        <v>70</v>
      </c>
      <c r="C17" s="6" t="s">
        <v>52</v>
      </c>
      <c r="D17" s="12"/>
      <c r="E17" s="12">
        <v>171.79</v>
      </c>
    </row>
    <row r="18" spans="1:5" s="19" customFormat="1" ht="12.75">
      <c r="A18" s="6">
        <v>3</v>
      </c>
      <c r="B18" s="12" t="s">
        <v>82</v>
      </c>
      <c r="C18" s="6" t="s">
        <v>52</v>
      </c>
      <c r="D18" s="12"/>
      <c r="E18" s="12">
        <v>200.62</v>
      </c>
    </row>
    <row r="19" spans="1:5" s="19" customFormat="1" ht="12.75">
      <c r="A19" s="6">
        <v>4</v>
      </c>
      <c r="B19" s="12" t="s">
        <v>83</v>
      </c>
      <c r="C19" s="6" t="s">
        <v>52</v>
      </c>
      <c r="D19" s="6" t="s">
        <v>84</v>
      </c>
      <c r="E19" s="6">
        <v>5146.06</v>
      </c>
    </row>
    <row r="20" spans="1:5" s="19" customFormat="1" ht="12.75" hidden="1">
      <c r="A20" s="6"/>
      <c r="B20" s="6" t="s">
        <v>53</v>
      </c>
      <c r="C20" s="6"/>
      <c r="D20" s="6"/>
      <c r="E20" s="6">
        <f>E17+E18+E16+E19</f>
        <v>6892.790000000001</v>
      </c>
    </row>
    <row r="21" spans="1:5" s="19" customFormat="1" ht="12.75" hidden="1">
      <c r="A21" s="7"/>
      <c r="B21" s="21"/>
      <c r="C21" s="7"/>
      <c r="D21" s="7"/>
      <c r="E21" s="7"/>
    </row>
    <row r="22" spans="1:5" s="23" customFormat="1" ht="18" customHeight="1">
      <c r="A22" s="22" t="s">
        <v>85</v>
      </c>
      <c r="B22" s="22"/>
      <c r="C22" s="22"/>
      <c r="D22" s="22"/>
      <c r="E22" s="22"/>
    </row>
    <row r="23" spans="1:5" s="19" customFormat="1" ht="12.75">
      <c r="A23" s="12" t="s">
        <v>1</v>
      </c>
      <c r="B23" s="12" t="s">
        <v>48</v>
      </c>
      <c r="C23" s="12" t="s">
        <v>2</v>
      </c>
      <c r="D23" s="12" t="s">
        <v>49</v>
      </c>
      <c r="E23" s="12" t="s">
        <v>50</v>
      </c>
    </row>
    <row r="24" spans="1:5" s="19" customFormat="1" ht="12.75">
      <c r="A24" s="6">
        <v>1</v>
      </c>
      <c r="B24" s="6" t="s">
        <v>86</v>
      </c>
      <c r="C24" s="6" t="s">
        <v>52</v>
      </c>
      <c r="D24" s="6"/>
      <c r="E24" s="6">
        <v>1374.32</v>
      </c>
    </row>
    <row r="25" spans="1:5" s="19" customFormat="1" ht="30.75" customHeight="1">
      <c r="A25" s="6">
        <v>2</v>
      </c>
      <c r="B25" s="6" t="s">
        <v>87</v>
      </c>
      <c r="C25" s="6" t="s">
        <v>52</v>
      </c>
      <c r="D25" s="12"/>
      <c r="E25" s="12">
        <v>171.79</v>
      </c>
    </row>
    <row r="26" spans="1:5" s="19" customFormat="1" ht="12.75">
      <c r="A26" s="6">
        <v>3</v>
      </c>
      <c r="B26" s="12" t="s">
        <v>88</v>
      </c>
      <c r="C26" s="12" t="s">
        <v>52</v>
      </c>
      <c r="D26" s="12"/>
      <c r="E26" s="12">
        <v>888.11</v>
      </c>
    </row>
    <row r="27" spans="1:5" s="19" customFormat="1" ht="12.75">
      <c r="A27" s="6">
        <v>4</v>
      </c>
      <c r="B27" s="12" t="s">
        <v>89</v>
      </c>
      <c r="C27" s="12" t="s">
        <v>52</v>
      </c>
      <c r="D27" s="12"/>
      <c r="E27" s="12">
        <v>696.18</v>
      </c>
    </row>
    <row r="28" spans="1:5" s="19" customFormat="1" ht="12.75">
      <c r="A28" s="6">
        <v>5</v>
      </c>
      <c r="B28" s="12" t="s">
        <v>90</v>
      </c>
      <c r="C28" s="12" t="s">
        <v>52</v>
      </c>
      <c r="D28" s="12"/>
      <c r="E28" s="12">
        <v>696.74</v>
      </c>
    </row>
    <row r="29" spans="1:5" s="19" customFormat="1" ht="12.75">
      <c r="A29" s="6">
        <v>6</v>
      </c>
      <c r="B29" s="12" t="s">
        <v>91</v>
      </c>
      <c r="C29" s="12" t="s">
        <v>52</v>
      </c>
      <c r="D29" s="12"/>
      <c r="E29" s="12">
        <v>2049.37</v>
      </c>
    </row>
    <row r="30" spans="1:5" s="19" customFormat="1" ht="12.75" hidden="1">
      <c r="A30" s="6">
        <v>7</v>
      </c>
      <c r="B30" s="12" t="s">
        <v>80</v>
      </c>
      <c r="C30" s="12" t="s">
        <v>52</v>
      </c>
      <c r="D30" s="12"/>
      <c r="E30" s="12">
        <v>4161.56</v>
      </c>
    </row>
    <row r="31" spans="1:5" s="19" customFormat="1" ht="12.75" hidden="1">
      <c r="A31" s="6"/>
      <c r="B31" s="6" t="s">
        <v>53</v>
      </c>
      <c r="C31" s="6"/>
      <c r="D31" s="6"/>
      <c r="E31" s="6">
        <f>E25+E24+E26+E27+E28+E29+E30</f>
        <v>10038.07</v>
      </c>
    </row>
    <row r="32" spans="1:5" s="19" customFormat="1" ht="12.75" hidden="1">
      <c r="A32" s="7"/>
      <c r="B32" s="21"/>
      <c r="C32" s="7"/>
      <c r="D32" s="7"/>
      <c r="E32" s="7"/>
    </row>
    <row r="33" spans="1:5" s="23" customFormat="1" ht="18" customHeight="1">
      <c r="A33" s="22" t="s">
        <v>92</v>
      </c>
      <c r="B33" s="22"/>
      <c r="C33" s="22"/>
      <c r="D33" s="22"/>
      <c r="E33" s="22"/>
    </row>
    <row r="34" spans="1:5" s="19" customFormat="1" ht="12.75">
      <c r="A34" s="12" t="s">
        <v>1</v>
      </c>
      <c r="B34" s="12" t="s">
        <v>48</v>
      </c>
      <c r="C34" s="12" t="s">
        <v>2</v>
      </c>
      <c r="D34" s="12" t="s">
        <v>49</v>
      </c>
      <c r="E34" s="12" t="s">
        <v>50</v>
      </c>
    </row>
    <row r="35" spans="1:5" s="19" customFormat="1" ht="12.75">
      <c r="A35" s="6">
        <v>1</v>
      </c>
      <c r="B35" s="6" t="s">
        <v>93</v>
      </c>
      <c r="C35" s="6" t="s">
        <v>52</v>
      </c>
      <c r="D35" s="6" t="s">
        <v>94</v>
      </c>
      <c r="E35" s="6">
        <v>869.57</v>
      </c>
    </row>
    <row r="36" spans="1:5" s="19" customFormat="1" ht="31.5" customHeight="1">
      <c r="A36" s="6">
        <v>2</v>
      </c>
      <c r="B36" s="6" t="s">
        <v>95</v>
      </c>
      <c r="C36" s="12" t="s">
        <v>52</v>
      </c>
      <c r="D36" s="12" t="s">
        <v>96</v>
      </c>
      <c r="E36" s="12">
        <v>1440.51</v>
      </c>
    </row>
    <row r="37" spans="1:5" s="19" customFormat="1" ht="12.75">
      <c r="A37" s="6">
        <v>3</v>
      </c>
      <c r="B37" s="6" t="s">
        <v>86</v>
      </c>
      <c r="C37" s="6" t="s">
        <v>52</v>
      </c>
      <c r="D37" s="6"/>
      <c r="E37" s="6">
        <v>1374.32</v>
      </c>
    </row>
    <row r="38" spans="1:5" s="19" customFormat="1" ht="12.75">
      <c r="A38" s="6">
        <v>4</v>
      </c>
      <c r="B38" s="6" t="s">
        <v>87</v>
      </c>
      <c r="C38" s="6" t="s">
        <v>52</v>
      </c>
      <c r="D38" s="12"/>
      <c r="E38" s="12">
        <v>171.79</v>
      </c>
    </row>
    <row r="39" spans="1:5" s="19" customFormat="1" ht="12.75" hidden="1">
      <c r="A39" s="6"/>
      <c r="B39" s="6" t="s">
        <v>53</v>
      </c>
      <c r="C39" s="6"/>
      <c r="D39" s="6"/>
      <c r="E39" s="6">
        <f>E35+E36+E38+E37</f>
        <v>3856.1899999999996</v>
      </c>
    </row>
    <row r="40" spans="1:5" s="19" customFormat="1" ht="12.75" hidden="1">
      <c r="A40" s="7"/>
      <c r="B40" s="21"/>
      <c r="C40" s="7"/>
      <c r="D40" s="7"/>
      <c r="E40" s="7"/>
    </row>
    <row r="41" spans="1:5" s="23" customFormat="1" ht="12.75" customHeight="1">
      <c r="A41" s="22" t="s">
        <v>47</v>
      </c>
      <c r="B41" s="22"/>
      <c r="C41" s="22"/>
      <c r="D41" s="22"/>
      <c r="E41" s="22"/>
    </row>
    <row r="42" spans="1:5" s="19" customFormat="1" ht="12.75">
      <c r="A42" s="12" t="s">
        <v>1</v>
      </c>
      <c r="B42" s="12" t="s">
        <v>48</v>
      </c>
      <c r="C42" s="12" t="s">
        <v>2</v>
      </c>
      <c r="D42" s="12" t="s">
        <v>49</v>
      </c>
      <c r="E42" s="12" t="s">
        <v>50</v>
      </c>
    </row>
    <row r="43" spans="1:5" s="19" customFormat="1" ht="12.75">
      <c r="A43" s="6">
        <v>1</v>
      </c>
      <c r="B43" s="6" t="s">
        <v>87</v>
      </c>
      <c r="C43" s="6" t="s">
        <v>52</v>
      </c>
      <c r="D43" s="12"/>
      <c r="E43" s="12">
        <v>171.79</v>
      </c>
    </row>
    <row r="44" spans="1:5" s="19" customFormat="1" ht="33" customHeight="1">
      <c r="A44" s="6">
        <v>2</v>
      </c>
      <c r="B44" s="6" t="s">
        <v>86</v>
      </c>
      <c r="C44" s="6" t="s">
        <v>52</v>
      </c>
      <c r="D44" s="6"/>
      <c r="E44" s="6">
        <v>1374.32</v>
      </c>
    </row>
    <row r="45" spans="1:5" s="19" customFormat="1" ht="12.75">
      <c r="A45" s="6">
        <v>3</v>
      </c>
      <c r="B45" s="12" t="s">
        <v>97</v>
      </c>
      <c r="C45" s="12" t="s">
        <v>52</v>
      </c>
      <c r="D45" s="12"/>
      <c r="E45" s="12">
        <v>381.66</v>
      </c>
    </row>
    <row r="46" spans="1:5" s="19" customFormat="1" ht="12.75">
      <c r="A46" s="6">
        <v>4</v>
      </c>
      <c r="B46" s="12" t="s">
        <v>98</v>
      </c>
      <c r="C46" s="12" t="s">
        <v>52</v>
      </c>
      <c r="D46" s="12"/>
      <c r="E46" s="12">
        <v>945.79</v>
      </c>
    </row>
    <row r="47" spans="1:5" s="19" customFormat="1" ht="32.25" customHeight="1" hidden="1">
      <c r="A47" s="6">
        <v>5</v>
      </c>
      <c r="B47" s="12"/>
      <c r="C47" s="12"/>
      <c r="D47" s="12"/>
      <c r="E47" s="12"/>
    </row>
    <row r="48" spans="1:5" s="19" customFormat="1" ht="12.75" hidden="1">
      <c r="A48" s="6">
        <v>6</v>
      </c>
      <c r="B48" s="12"/>
      <c r="C48" s="12"/>
      <c r="D48" s="12"/>
      <c r="E48" s="12"/>
    </row>
    <row r="49" spans="1:5" s="19" customFormat="1" ht="12.75" hidden="1">
      <c r="A49" s="6"/>
      <c r="B49" s="6" t="s">
        <v>53</v>
      </c>
      <c r="C49" s="6"/>
      <c r="D49" s="6"/>
      <c r="E49" s="6">
        <f>E43+E44+E45+E46+E47+E48</f>
        <v>2873.56</v>
      </c>
    </row>
    <row r="50" spans="1:5" s="19" customFormat="1" ht="12.75" hidden="1">
      <c r="A50" s="7"/>
      <c r="B50" s="21"/>
      <c r="C50" s="7"/>
      <c r="D50" s="7"/>
      <c r="E50" s="7"/>
    </row>
    <row r="51" spans="1:5" s="19" customFormat="1" ht="20.25" customHeight="1">
      <c r="A51" s="12" t="s">
        <v>99</v>
      </c>
      <c r="B51" s="12"/>
      <c r="C51" s="12"/>
      <c r="D51" s="12"/>
      <c r="E51" s="12"/>
    </row>
    <row r="52" spans="1:5" s="19" customFormat="1" ht="12.75">
      <c r="A52" s="12" t="s">
        <v>1</v>
      </c>
      <c r="B52" s="12" t="s">
        <v>48</v>
      </c>
      <c r="C52" s="12" t="s">
        <v>2</v>
      </c>
      <c r="D52" s="12" t="s">
        <v>49</v>
      </c>
      <c r="E52" s="12" t="s">
        <v>50</v>
      </c>
    </row>
    <row r="53" spans="1:5" s="19" customFormat="1" ht="12.75">
      <c r="A53" s="6">
        <v>1</v>
      </c>
      <c r="B53" s="6" t="s">
        <v>87</v>
      </c>
      <c r="C53" s="6" t="s">
        <v>52</v>
      </c>
      <c r="D53" s="12"/>
      <c r="E53" s="12">
        <v>171.79</v>
      </c>
    </row>
    <row r="54" spans="1:5" s="19" customFormat="1" ht="31.5" customHeight="1">
      <c r="A54" s="6">
        <v>2</v>
      </c>
      <c r="B54" s="6" t="s">
        <v>73</v>
      </c>
      <c r="C54" s="6" t="s">
        <v>52</v>
      </c>
      <c r="D54" s="12"/>
      <c r="E54" s="12">
        <v>192.86</v>
      </c>
    </row>
    <row r="55" spans="1:5" s="19" customFormat="1" ht="30.75" customHeight="1">
      <c r="A55" s="6">
        <v>3</v>
      </c>
      <c r="B55" s="6" t="s">
        <v>86</v>
      </c>
      <c r="C55" s="6" t="s">
        <v>52</v>
      </c>
      <c r="D55" s="6"/>
      <c r="E55" s="6">
        <v>1374.32</v>
      </c>
    </row>
    <row r="56" spans="1:5" s="19" customFormat="1" ht="12.75">
      <c r="A56" s="6">
        <v>4</v>
      </c>
      <c r="B56" s="12" t="s">
        <v>100</v>
      </c>
      <c r="C56" s="6" t="s">
        <v>52</v>
      </c>
      <c r="D56" s="12" t="s">
        <v>101</v>
      </c>
      <c r="E56" s="12">
        <v>580.28</v>
      </c>
    </row>
    <row r="57" spans="1:5" s="19" customFormat="1" ht="12.75" hidden="1">
      <c r="A57" s="6">
        <v>5</v>
      </c>
      <c r="B57" s="12"/>
      <c r="C57" s="12"/>
      <c r="D57" s="12"/>
      <c r="E57" s="12"/>
    </row>
    <row r="58" spans="1:5" s="19" customFormat="1" ht="12.75" hidden="1">
      <c r="A58" s="6">
        <v>6</v>
      </c>
      <c r="B58" s="12"/>
      <c r="C58" s="12"/>
      <c r="D58" s="12"/>
      <c r="E58" s="12"/>
    </row>
    <row r="59" spans="1:5" s="19" customFormat="1" ht="12.75" hidden="1">
      <c r="A59" s="6"/>
      <c r="B59" s="6" t="s">
        <v>53</v>
      </c>
      <c r="C59" s="6"/>
      <c r="D59" s="6"/>
      <c r="E59" s="6">
        <f>E54+E55+E56+E53+E57+E58</f>
        <v>2319.25</v>
      </c>
    </row>
    <row r="60" spans="1:5" s="19" customFormat="1" ht="12.75" hidden="1">
      <c r="A60" s="7"/>
      <c r="B60" s="21"/>
      <c r="C60" s="7"/>
      <c r="D60" s="7"/>
      <c r="E60" s="7"/>
    </row>
    <row r="61" spans="1:5" s="19" customFormat="1" ht="21.75" customHeight="1">
      <c r="A61" s="12" t="s">
        <v>54</v>
      </c>
      <c r="B61" s="12"/>
      <c r="C61" s="12"/>
      <c r="D61" s="12"/>
      <c r="E61" s="12"/>
    </row>
    <row r="62" spans="1:5" s="19" customFormat="1" ht="12.75">
      <c r="A62" s="12" t="s">
        <v>1</v>
      </c>
      <c r="B62" s="12" t="s">
        <v>48</v>
      </c>
      <c r="C62" s="12" t="s">
        <v>2</v>
      </c>
      <c r="D62" s="12" t="s">
        <v>49</v>
      </c>
      <c r="E62" s="12" t="s">
        <v>50</v>
      </c>
    </row>
    <row r="63" spans="1:5" s="19" customFormat="1" ht="12.75">
      <c r="A63" s="6">
        <v>1</v>
      </c>
      <c r="B63" s="6" t="s">
        <v>86</v>
      </c>
      <c r="C63" s="6" t="s">
        <v>52</v>
      </c>
      <c r="D63" s="6"/>
      <c r="E63" s="6">
        <v>1374.32</v>
      </c>
    </row>
    <row r="64" spans="1:5" s="19" customFormat="1" ht="12.75">
      <c r="A64" s="6">
        <v>2</v>
      </c>
      <c r="B64" s="6" t="s">
        <v>87</v>
      </c>
      <c r="C64" s="6" t="s">
        <v>52</v>
      </c>
      <c r="D64" s="12"/>
      <c r="E64" s="12">
        <v>171.79</v>
      </c>
    </row>
    <row r="65" spans="1:5" s="19" customFormat="1" ht="12.75">
      <c r="A65" s="6">
        <v>3</v>
      </c>
      <c r="B65" s="12" t="s">
        <v>102</v>
      </c>
      <c r="C65" s="12" t="s">
        <v>52</v>
      </c>
      <c r="D65" s="12"/>
      <c r="E65" s="12">
        <v>1084.08</v>
      </c>
    </row>
    <row r="66" spans="1:5" s="19" customFormat="1" ht="12.75">
      <c r="A66" s="6">
        <v>4</v>
      </c>
      <c r="B66" s="6" t="s">
        <v>103</v>
      </c>
      <c r="C66" s="6" t="s">
        <v>52</v>
      </c>
      <c r="D66" s="6" t="s">
        <v>104</v>
      </c>
      <c r="E66" s="6">
        <v>2054.25</v>
      </c>
    </row>
    <row r="67" spans="1:5" s="19" customFormat="1" ht="12.75" hidden="1">
      <c r="A67" s="6">
        <v>5</v>
      </c>
      <c r="B67" s="6"/>
      <c r="C67" s="6"/>
      <c r="D67" s="6"/>
      <c r="E67" s="6"/>
    </row>
    <row r="68" spans="1:5" s="19" customFormat="1" ht="12.75" hidden="1">
      <c r="A68" s="6">
        <v>6</v>
      </c>
      <c r="B68" s="6"/>
      <c r="C68" s="6"/>
      <c r="D68" s="6"/>
      <c r="E68" s="6"/>
    </row>
    <row r="69" spans="1:5" s="19" customFormat="1" ht="12.75" hidden="1">
      <c r="A69" s="6"/>
      <c r="B69" s="6" t="s">
        <v>53</v>
      </c>
      <c r="C69" s="6"/>
      <c r="D69" s="6"/>
      <c r="E69" s="6">
        <f>E63+E64+E65+E66+E67+E68</f>
        <v>4684.44</v>
      </c>
    </row>
    <row r="70" spans="1:5" s="19" customFormat="1" ht="12.75" hidden="1">
      <c r="A70" s="7"/>
      <c r="B70" s="21"/>
      <c r="C70" s="7"/>
      <c r="D70" s="7"/>
      <c r="E70" s="7"/>
    </row>
    <row r="71" spans="1:5" s="19" customFormat="1" ht="18.75" customHeight="1">
      <c r="A71" s="12" t="s">
        <v>105</v>
      </c>
      <c r="B71" s="12"/>
      <c r="C71" s="12"/>
      <c r="D71" s="12"/>
      <c r="E71" s="12"/>
    </row>
    <row r="72" spans="1:5" s="19" customFormat="1" ht="12.75">
      <c r="A72" s="12" t="s">
        <v>1</v>
      </c>
      <c r="B72" s="12" t="s">
        <v>48</v>
      </c>
      <c r="C72" s="12" t="s">
        <v>2</v>
      </c>
      <c r="D72" s="12" t="s">
        <v>49</v>
      </c>
      <c r="E72" s="12" t="s">
        <v>50</v>
      </c>
    </row>
    <row r="73" spans="1:5" s="19" customFormat="1" ht="12.75">
      <c r="A73" s="6">
        <v>1</v>
      </c>
      <c r="B73" s="6" t="s">
        <v>106</v>
      </c>
      <c r="C73" s="6" t="s">
        <v>52</v>
      </c>
      <c r="D73" s="6"/>
      <c r="E73" s="6">
        <v>36265.44</v>
      </c>
    </row>
    <row r="74" spans="1:5" s="19" customFormat="1" ht="12.75">
      <c r="A74" s="6">
        <v>2</v>
      </c>
      <c r="B74" s="6" t="s">
        <v>107</v>
      </c>
      <c r="C74" s="6" t="s">
        <v>52</v>
      </c>
      <c r="D74" s="12" t="s">
        <v>108</v>
      </c>
      <c r="E74" s="12">
        <v>6340</v>
      </c>
    </row>
    <row r="75" spans="1:5" s="19" customFormat="1" ht="12.75">
      <c r="A75" s="6">
        <v>3</v>
      </c>
      <c r="B75" s="6" t="s">
        <v>86</v>
      </c>
      <c r="C75" s="6" t="s">
        <v>52</v>
      </c>
      <c r="D75" s="12"/>
      <c r="E75" s="12">
        <v>1374.32</v>
      </c>
    </row>
    <row r="76" spans="1:5" s="19" customFormat="1" ht="12.75">
      <c r="A76" s="6">
        <v>4</v>
      </c>
      <c r="B76" s="6" t="s">
        <v>87</v>
      </c>
      <c r="C76" s="6" t="s">
        <v>52</v>
      </c>
      <c r="D76" s="12"/>
      <c r="E76" s="12">
        <v>171.79</v>
      </c>
    </row>
    <row r="77" spans="1:5" s="19" customFormat="1" ht="12.75" hidden="1">
      <c r="A77" s="6"/>
      <c r="B77" s="6" t="s">
        <v>53</v>
      </c>
      <c r="C77" s="6"/>
      <c r="D77" s="6"/>
      <c r="E77" s="6">
        <f>E73+E74+E75+E76</f>
        <v>44151.55</v>
      </c>
    </row>
    <row r="78" spans="1:5" s="19" customFormat="1" ht="12.75" hidden="1">
      <c r="A78" s="7"/>
      <c r="B78" s="21"/>
      <c r="C78" s="7"/>
      <c r="D78" s="7"/>
      <c r="E78" s="7"/>
    </row>
    <row r="79" spans="1:5" s="19" customFormat="1" ht="22.5" customHeight="1">
      <c r="A79" s="22" t="s">
        <v>59</v>
      </c>
      <c r="B79" s="22"/>
      <c r="C79" s="22"/>
      <c r="D79" s="22"/>
      <c r="E79" s="22"/>
    </row>
    <row r="80" spans="1:5" s="19" customFormat="1" ht="12.75">
      <c r="A80" s="12" t="s">
        <v>1</v>
      </c>
      <c r="B80" s="12" t="s">
        <v>48</v>
      </c>
      <c r="C80" s="12" t="s">
        <v>2</v>
      </c>
      <c r="D80" s="12" t="s">
        <v>49</v>
      </c>
      <c r="E80" s="12" t="s">
        <v>50</v>
      </c>
    </row>
    <row r="81" spans="1:5" s="19" customFormat="1" ht="12.75">
      <c r="A81" s="6">
        <v>1</v>
      </c>
      <c r="B81" s="6" t="s">
        <v>86</v>
      </c>
      <c r="C81" s="6" t="s">
        <v>52</v>
      </c>
      <c r="D81" s="12"/>
      <c r="E81" s="12">
        <v>1374.32</v>
      </c>
    </row>
    <row r="82" spans="1:5" s="19" customFormat="1" ht="12.75">
      <c r="A82" s="6">
        <v>2</v>
      </c>
      <c r="B82" s="6" t="s">
        <v>87</v>
      </c>
      <c r="C82" s="6" t="s">
        <v>52</v>
      </c>
      <c r="D82" s="12"/>
      <c r="E82" s="12">
        <v>171.79</v>
      </c>
    </row>
    <row r="83" spans="1:5" s="19" customFormat="1" ht="12.75">
      <c r="A83" s="6">
        <v>3</v>
      </c>
      <c r="B83" s="12" t="s">
        <v>109</v>
      </c>
      <c r="C83" s="12" t="s">
        <v>52</v>
      </c>
      <c r="D83" s="12"/>
      <c r="E83" s="12">
        <v>3231.87</v>
      </c>
    </row>
    <row r="84" spans="1:5" s="19" customFormat="1" ht="12.75">
      <c r="A84" s="6">
        <v>4</v>
      </c>
      <c r="B84" s="12" t="s">
        <v>110</v>
      </c>
      <c r="C84" s="12" t="s">
        <v>52</v>
      </c>
      <c r="D84" s="12" t="s">
        <v>111</v>
      </c>
      <c r="E84" s="12">
        <v>1437.27</v>
      </c>
    </row>
    <row r="85" spans="1:5" s="19" customFormat="1" ht="12.75">
      <c r="A85" s="6">
        <v>5</v>
      </c>
      <c r="B85" s="12" t="s">
        <v>110</v>
      </c>
      <c r="C85" s="12" t="s">
        <v>52</v>
      </c>
      <c r="D85" s="12" t="s">
        <v>112</v>
      </c>
      <c r="E85" s="12">
        <v>1437.27</v>
      </c>
    </row>
    <row r="86" spans="1:5" s="19" customFormat="1" ht="12.75" hidden="1">
      <c r="A86" s="6"/>
      <c r="B86" s="6" t="s">
        <v>53</v>
      </c>
      <c r="C86" s="6"/>
      <c r="D86" s="6"/>
      <c r="E86" s="6">
        <f>SUM(E81:E85)</f>
        <v>7652.52</v>
      </c>
    </row>
    <row r="87" spans="1:5" s="19" customFormat="1" ht="22.5" customHeight="1">
      <c r="A87" s="12" t="s">
        <v>113</v>
      </c>
      <c r="B87" s="12"/>
      <c r="C87" s="12"/>
      <c r="D87" s="12"/>
      <c r="E87" s="12"/>
    </row>
    <row r="88" spans="1:5" s="19" customFormat="1" ht="12.75">
      <c r="A88" s="12" t="s">
        <v>1</v>
      </c>
      <c r="B88" s="12" t="s">
        <v>48</v>
      </c>
      <c r="C88" s="12" t="s">
        <v>2</v>
      </c>
      <c r="D88" s="12" t="s">
        <v>49</v>
      </c>
      <c r="E88" s="12" t="s">
        <v>50</v>
      </c>
    </row>
    <row r="89" spans="1:5" s="19" customFormat="1" ht="12.75">
      <c r="A89" s="6">
        <v>1</v>
      </c>
      <c r="B89" s="6" t="s">
        <v>114</v>
      </c>
      <c r="C89" s="12" t="s">
        <v>52</v>
      </c>
      <c r="D89" s="6" t="s">
        <v>115</v>
      </c>
      <c r="E89" s="6">
        <v>563.79</v>
      </c>
    </row>
    <row r="90" spans="1:5" s="19" customFormat="1" ht="28.5" customHeight="1">
      <c r="A90" s="6">
        <v>2</v>
      </c>
      <c r="B90" s="6" t="s">
        <v>116</v>
      </c>
      <c r="C90" s="12" t="s">
        <v>52</v>
      </c>
      <c r="D90" s="12"/>
      <c r="E90" s="12">
        <v>6658.57</v>
      </c>
    </row>
    <row r="91" spans="1:5" s="19" customFormat="1" ht="12.75">
      <c r="A91" s="6">
        <v>3</v>
      </c>
      <c r="B91" s="12" t="s">
        <v>117</v>
      </c>
      <c r="C91" s="12" t="s">
        <v>52</v>
      </c>
      <c r="D91" s="12" t="s">
        <v>118</v>
      </c>
      <c r="E91" s="12">
        <v>514.12</v>
      </c>
    </row>
    <row r="92" spans="1:5" s="19" customFormat="1" ht="12.75">
      <c r="A92" s="6">
        <v>4</v>
      </c>
      <c r="B92" s="6" t="s">
        <v>119</v>
      </c>
      <c r="C92" s="12" t="s">
        <v>52</v>
      </c>
      <c r="D92" s="6" t="s">
        <v>120</v>
      </c>
      <c r="E92" s="6">
        <v>4056.36</v>
      </c>
    </row>
    <row r="93" spans="1:5" s="19" customFormat="1" ht="12.75">
      <c r="A93" s="6">
        <v>5</v>
      </c>
      <c r="B93" s="6" t="s">
        <v>86</v>
      </c>
      <c r="C93" s="6" t="s">
        <v>52</v>
      </c>
      <c r="D93" s="12"/>
      <c r="E93" s="12">
        <v>1374.32</v>
      </c>
    </row>
    <row r="94" spans="1:5" s="19" customFormat="1" ht="12.75">
      <c r="A94" s="6">
        <v>6</v>
      </c>
      <c r="B94" s="6" t="s">
        <v>87</v>
      </c>
      <c r="C94" s="6" t="s">
        <v>52</v>
      </c>
      <c r="D94" s="12"/>
      <c r="E94" s="12">
        <v>171.79</v>
      </c>
    </row>
    <row r="95" spans="1:5" s="19" customFormat="1" ht="12.75" hidden="1">
      <c r="A95" s="6"/>
      <c r="B95" s="6" t="s">
        <v>53</v>
      </c>
      <c r="C95" s="6"/>
      <c r="D95" s="6"/>
      <c r="E95" s="6">
        <f>SUM(E89:E94)</f>
        <v>13338.95</v>
      </c>
    </row>
    <row r="96" spans="1:5" s="19" customFormat="1" ht="12.75" hidden="1">
      <c r="A96" s="7"/>
      <c r="B96" s="21"/>
      <c r="C96" s="7"/>
      <c r="D96" s="7"/>
      <c r="E96" s="7"/>
    </row>
    <row r="97" spans="1:5" s="19" customFormat="1" ht="18.75" customHeight="1">
      <c r="A97" s="12" t="s">
        <v>62</v>
      </c>
      <c r="B97" s="12"/>
      <c r="C97" s="12"/>
      <c r="D97" s="12"/>
      <c r="E97" s="12"/>
    </row>
    <row r="98" spans="1:5" s="19" customFormat="1" ht="12.75">
      <c r="A98" s="12" t="s">
        <v>1</v>
      </c>
      <c r="B98" s="12" t="s">
        <v>48</v>
      </c>
      <c r="C98" s="12" t="s">
        <v>2</v>
      </c>
      <c r="D98" s="12" t="s">
        <v>49</v>
      </c>
      <c r="E98" s="12" t="s">
        <v>50</v>
      </c>
    </row>
    <row r="99" spans="1:5" s="19" customFormat="1" ht="12.75">
      <c r="A99" s="6">
        <v>1</v>
      </c>
      <c r="B99" s="6" t="s">
        <v>86</v>
      </c>
      <c r="C99" s="6" t="s">
        <v>52</v>
      </c>
      <c r="D99" s="12"/>
      <c r="E99" s="12">
        <v>1374.32</v>
      </c>
    </row>
    <row r="100" spans="1:5" s="19" customFormat="1" ht="31.5" customHeight="1">
      <c r="A100" s="6">
        <v>2</v>
      </c>
      <c r="B100" s="6" t="s">
        <v>87</v>
      </c>
      <c r="C100" s="6" t="s">
        <v>52</v>
      </c>
      <c r="D100" s="12"/>
      <c r="E100" s="12">
        <v>171.79</v>
      </c>
    </row>
    <row r="101" spans="1:5" s="19" customFormat="1" ht="12.75">
      <c r="A101" s="6">
        <v>3</v>
      </c>
      <c r="B101" s="6" t="s">
        <v>107</v>
      </c>
      <c r="C101" s="6" t="s">
        <v>52</v>
      </c>
      <c r="D101" s="6" t="s">
        <v>121</v>
      </c>
      <c r="E101" s="6">
        <v>760</v>
      </c>
    </row>
    <row r="102" spans="1:5" s="19" customFormat="1" ht="12.75" hidden="1">
      <c r="A102" s="6">
        <v>4</v>
      </c>
      <c r="B102" s="6" t="s">
        <v>80</v>
      </c>
      <c r="C102" s="6" t="s">
        <v>52</v>
      </c>
      <c r="D102" s="12"/>
      <c r="E102" s="12">
        <v>2630.84</v>
      </c>
    </row>
    <row r="103" spans="1:5" s="19" customFormat="1" ht="12.75" hidden="1">
      <c r="A103" s="6"/>
      <c r="B103" s="6" t="s">
        <v>53</v>
      </c>
      <c r="C103" s="6"/>
      <c r="D103" s="6"/>
      <c r="E103" s="6">
        <f>SUM(E99:E102)</f>
        <v>4936.95</v>
      </c>
    </row>
    <row r="104" s="19" customFormat="1" ht="12.75" hidden="1">
      <c r="B104" s="20"/>
    </row>
    <row r="105" spans="1:5" s="19" customFormat="1" ht="24.75" customHeight="1">
      <c r="A105" s="12" t="s">
        <v>64</v>
      </c>
      <c r="B105" s="12"/>
      <c r="C105" s="12"/>
      <c r="D105" s="12"/>
      <c r="E105" s="12"/>
    </row>
    <row r="106" spans="1:5" s="19" customFormat="1" ht="12.75">
      <c r="A106" s="12" t="s">
        <v>1</v>
      </c>
      <c r="B106" s="12" t="s">
        <v>48</v>
      </c>
      <c r="C106" s="12" t="s">
        <v>2</v>
      </c>
      <c r="D106" s="12" t="s">
        <v>49</v>
      </c>
      <c r="E106" s="12" t="s">
        <v>50</v>
      </c>
    </row>
    <row r="107" spans="1:5" s="19" customFormat="1" ht="12.75">
      <c r="A107" s="6">
        <v>1</v>
      </c>
      <c r="B107" s="6" t="s">
        <v>122</v>
      </c>
      <c r="C107" s="6" t="s">
        <v>52</v>
      </c>
      <c r="D107" s="6" t="s">
        <v>66</v>
      </c>
      <c r="E107" s="6">
        <v>28416.96</v>
      </c>
    </row>
    <row r="108" spans="1:5" s="19" customFormat="1" ht="45.75" customHeight="1">
      <c r="A108" s="6">
        <v>2</v>
      </c>
      <c r="B108" s="6" t="s">
        <v>123</v>
      </c>
      <c r="C108" s="6" t="s">
        <v>52</v>
      </c>
      <c r="D108" s="12" t="s">
        <v>66</v>
      </c>
      <c r="E108" s="12">
        <v>34928.59</v>
      </c>
    </row>
    <row r="109" spans="1:5" s="19" customFormat="1" ht="12.75">
      <c r="A109" s="6">
        <v>3</v>
      </c>
      <c r="B109" s="12" t="s">
        <v>124</v>
      </c>
      <c r="C109" s="6" t="s">
        <v>52</v>
      </c>
      <c r="D109" s="12" t="s">
        <v>125</v>
      </c>
      <c r="E109" s="12">
        <v>3083.31</v>
      </c>
    </row>
    <row r="110" spans="1:5" s="19" customFormat="1" ht="12.75">
      <c r="A110" s="6">
        <v>4</v>
      </c>
      <c r="B110" s="6" t="s">
        <v>86</v>
      </c>
      <c r="C110" s="6" t="s">
        <v>52</v>
      </c>
      <c r="D110" s="12"/>
      <c r="E110" s="12">
        <v>1374.32</v>
      </c>
    </row>
    <row r="111" spans="1:5" s="19" customFormat="1" ht="12.75">
      <c r="A111" s="6">
        <v>5</v>
      </c>
      <c r="B111" s="6" t="s">
        <v>87</v>
      </c>
      <c r="C111" s="6" t="s">
        <v>52</v>
      </c>
      <c r="D111" s="12"/>
      <c r="E111" s="12">
        <v>171.79</v>
      </c>
    </row>
    <row r="112" spans="1:5" s="19" customFormat="1" ht="12.75">
      <c r="A112" s="6">
        <v>6</v>
      </c>
      <c r="B112" s="6" t="s">
        <v>126</v>
      </c>
      <c r="C112" s="6" t="s">
        <v>52</v>
      </c>
      <c r="D112" s="6"/>
      <c r="E112" s="6">
        <v>3810.64</v>
      </c>
    </row>
    <row r="113" spans="1:5" s="19" customFormat="1" ht="12.75">
      <c r="A113" s="6">
        <v>7</v>
      </c>
      <c r="B113" s="6" t="s">
        <v>127</v>
      </c>
      <c r="C113" s="6" t="s">
        <v>52</v>
      </c>
      <c r="D113" s="6" t="s">
        <v>128</v>
      </c>
      <c r="E113" s="6">
        <v>572.71</v>
      </c>
    </row>
    <row r="114" spans="1:5" s="19" customFormat="1" ht="12.75" hidden="1">
      <c r="A114" s="6"/>
      <c r="B114" s="6" t="s">
        <v>53</v>
      </c>
      <c r="C114" s="6"/>
      <c r="D114" s="6"/>
      <c r="E114" s="6">
        <f>E108+E109+E107+E110+E111+E112+E113</f>
        <v>72358.31999999999</v>
      </c>
    </row>
    <row r="115" s="19" customFormat="1" ht="12.75" hidden="1">
      <c r="B115" s="20"/>
    </row>
    <row r="116" spans="1:5" s="19" customFormat="1" ht="12.75" hidden="1">
      <c r="A116" s="24"/>
      <c r="B116" s="24" t="s">
        <v>67</v>
      </c>
      <c r="C116" s="24"/>
      <c r="D116" s="24"/>
      <c r="E116" s="24">
        <f>E12+E20+E31+E39+E49+E59+E69+E77+E86+E95+E103+E114</f>
        <v>184708.21</v>
      </c>
    </row>
    <row r="117" s="19" customFormat="1" ht="12.75">
      <c r="B117" s="20"/>
    </row>
    <row r="118" s="19" customFormat="1" ht="12.75">
      <c r="B118" s="20"/>
    </row>
    <row r="119" s="19" customFormat="1" ht="12.75">
      <c r="B119" s="20"/>
    </row>
    <row r="120" s="19" customFormat="1" ht="12.75">
      <c r="B120" s="20"/>
    </row>
    <row r="121" s="19" customFormat="1" ht="12.75">
      <c r="B121" s="20"/>
    </row>
  </sheetData>
  <sheetProtection selectLockedCells="1" selectUnlockedCells="1"/>
  <mergeCells count="12">
    <mergeCell ref="A2:E2"/>
    <mergeCell ref="A14:E14"/>
    <mergeCell ref="A22:E22"/>
    <mergeCell ref="A33:E33"/>
    <mergeCell ref="A41:E41"/>
    <mergeCell ref="A51:E51"/>
    <mergeCell ref="A61:E61"/>
    <mergeCell ref="A71:E71"/>
    <mergeCell ref="A79:E79"/>
    <mergeCell ref="A87:E87"/>
    <mergeCell ref="A97:E97"/>
    <mergeCell ref="A105:E10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2018-01-24T07:43:31Z</cp:lastPrinted>
  <dcterms:modified xsi:type="dcterms:W3CDTF">2018-04-01T10:51:53Z</dcterms:modified>
  <cp:category/>
  <cp:version/>
  <cp:contentType/>
  <cp:contentStatus/>
  <cp:revision>304</cp:revision>
</cp:coreProperties>
</file>